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1535"/>
  </bookViews>
  <sheets>
    <sheet name="1 ЦК" sheetId="1" r:id="rId1"/>
    <sheet name="3 ЦК" sheetId="2" r:id="rId2"/>
    <sheet name="5 ЦК" sheetId="3" r:id="rId3"/>
    <sheet name="Потери" sheetId="4" r:id="rId4"/>
    <sheet name="3 ЦК (СЭС)" sheetId="5" r:id="rId5"/>
  </sheets>
  <externalReferences>
    <externalReference r:id="rId6"/>
    <externalReference r:id="rId7"/>
  </externalReferences>
  <definedNames>
    <definedName name="_fio1" localSheetId="4">#REF!</definedName>
    <definedName name="_fio1">#REF!</definedName>
    <definedName name="_fio2" localSheetId="4">#REF!</definedName>
    <definedName name="_fio2">#REF!</definedName>
    <definedName name="_tst1" localSheetId="4">#REF!</definedName>
    <definedName name="_tst1">#REF!</definedName>
    <definedName name="_tst2" localSheetId="4">#REF!</definedName>
    <definedName name="_tst2">#REF!</definedName>
    <definedName name="_tst3" localSheetId="4">#REF!</definedName>
    <definedName name="_tst3">#REF!</definedName>
    <definedName name="_tst4" localSheetId="4">#REF!</definedName>
    <definedName name="_tst4">#REF!</definedName>
    <definedName name="_tst5" localSheetId="4">#REF!</definedName>
    <definedName name="_tst5">#REF!</definedName>
    <definedName name="ADDR_OC" localSheetId="4">#REF!</definedName>
    <definedName name="ADDR_OC">#REF!</definedName>
    <definedName name="buyer" localSheetId="4">#REF!</definedName>
    <definedName name="buyer">#REF!</definedName>
    <definedName name="buyer_adr" localSheetId="4">#REF!</definedName>
    <definedName name="buyer_adr">#REF!</definedName>
    <definedName name="buyer_dog" localSheetId="4">#REF!</definedName>
    <definedName name="buyer_dog">#REF!</definedName>
    <definedName name="buyer_innkpp" localSheetId="4">#REF!</definedName>
    <definedName name="buyer_innkpp">#REF!</definedName>
    <definedName name="CAPT" localSheetId="4">#REF!</definedName>
    <definedName name="CAPT">#REF!</definedName>
    <definedName name="cargo" localSheetId="4">#REF!</definedName>
    <definedName name="cargo">#REF!</definedName>
    <definedName name="duties1" localSheetId="4">#REF!</definedName>
    <definedName name="duties1">#REF!</definedName>
    <definedName name="duties2" localSheetId="4">#REF!</definedName>
    <definedName name="duties2">#REF!</definedName>
    <definedName name="FOR_PERIOD" localSheetId="4">#REF!</definedName>
    <definedName name="FOR_PERIOD">#REF!</definedName>
    <definedName name="gtp" localSheetId="4">#REF!</definedName>
    <definedName name="gtp">#REF!</definedName>
    <definedName name="lv_auth1" localSheetId="4">#REF!</definedName>
    <definedName name="lv_auth1">#REF!</definedName>
    <definedName name="lv_auth2" localSheetId="4">#REF!</definedName>
    <definedName name="lv_auth2">#REF!</definedName>
    <definedName name="main_table" localSheetId="4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4">#REF!</definedName>
    <definedName name="NAME_OC">#REF!</definedName>
    <definedName name="number_schet" localSheetId="4">#REF!</definedName>
    <definedName name="number_schet">#REF!</definedName>
    <definedName name="PRICE_ТЭК">#REF!</definedName>
    <definedName name="RANGE" localSheetId="4">#REF!</definedName>
    <definedName name="RANGE">#REF!</definedName>
    <definedName name="seller" localSheetId="4">#REF!</definedName>
    <definedName name="seller">#REF!</definedName>
    <definedName name="seller_adr" localSheetId="4">#REF!</definedName>
    <definedName name="seller_adr">#REF!</definedName>
    <definedName name="seller_innkpp" localSheetId="4">#REF!</definedName>
    <definedName name="seller_innkpp">#REF!</definedName>
    <definedName name="seller_name" localSheetId="4">#REF!</definedName>
    <definedName name="seller_name">#REF!</definedName>
    <definedName name="spell_sum" localSheetId="4">#REF!</definedName>
    <definedName name="spell_sum">#REF!</definedName>
    <definedName name="subjects" localSheetId="4">#REF!</definedName>
    <definedName name="subjects">#REF!</definedName>
    <definedName name="subsum_table" localSheetId="4">#REF!</definedName>
    <definedName name="subsum_table">#REF!</definedName>
    <definedName name="TM" localSheetId="4">#REF!</definedName>
    <definedName name="TM">#REF!</definedName>
    <definedName name="VKBEZ" localSheetId="4">#REF!</definedName>
    <definedName name="VKBEZ">#REF!</definedName>
    <definedName name="_xlnm.Database" localSheetId="4">#REF!</definedName>
    <definedName name="_xlnm.Database">#REF!</definedName>
    <definedName name="мил">{0,"овz";1,"z";2,"аz";5,"овz"}</definedName>
    <definedName name="_xlnm.Print_Area" localSheetId="0">'1 ЦК'!$A$1:$F$41</definedName>
    <definedName name="_xlnm.Print_Area" localSheetId="1">'3 ЦК'!$A$1:$D$41</definedName>
    <definedName name="_xlnm.Print_Area" localSheetId="4">'3 ЦК (СЭС)'!$A$10:$Y$44</definedName>
    <definedName name="_xlnm.Print_Area" localSheetId="2">'5 ЦК'!$A$1:$F$64</definedName>
    <definedName name="_xlnm.Print_Area" localSheetId="3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D38" i="1" l="1"/>
  <c r="E38" i="1"/>
  <c r="D39" i="1"/>
  <c r="E37" i="1" s="1"/>
  <c r="D37" i="1" l="1"/>
  <c r="A5" i="1"/>
  <c r="A4" i="3" s="1"/>
  <c r="D26" i="3"/>
  <c r="J8" i="4" s="1"/>
  <c r="J7" i="4" s="1"/>
  <c r="E11" i="3"/>
  <c r="E12" i="3" s="1"/>
  <c r="D12" i="3"/>
  <c r="H3" i="3"/>
  <c r="H2" i="3"/>
  <c r="H3" i="2"/>
  <c r="A5" i="2" s="1"/>
  <c r="H2" i="2"/>
  <c r="D40" i="2"/>
  <c r="D23" i="2"/>
  <c r="D19" i="1"/>
  <c r="D15" i="1" s="1"/>
  <c r="D14" i="1" s="1"/>
  <c r="F25" i="3"/>
  <c r="E19" i="1"/>
  <c r="E15" i="1" s="1"/>
  <c r="E14" i="1" s="1"/>
  <c r="G14" i="1" l="1"/>
  <c r="D33" i="1"/>
  <c r="D32" i="1" s="1"/>
  <c r="E33" i="1"/>
  <c r="E32" i="1" s="1"/>
  <c r="F19" i="1"/>
  <c r="F15" i="1" s="1"/>
  <c r="F14" i="1" s="1"/>
  <c r="D38" i="2"/>
  <c r="D36" i="2" s="1"/>
  <c r="D32" i="2" s="1"/>
  <c r="D31" i="2" s="1"/>
  <c r="D21" i="2"/>
  <c r="D19" i="2" s="1"/>
  <c r="D15" i="2" s="1"/>
  <c r="D14" i="2" s="1"/>
  <c r="F11" i="3"/>
  <c r="F12" i="3" s="1"/>
  <c r="E25" i="3"/>
  <c r="E21" i="3" s="1"/>
  <c r="E15" i="3" s="1"/>
  <c r="E14" i="3" s="1"/>
  <c r="D25" i="3"/>
  <c r="G32" i="1" l="1"/>
  <c r="F14" i="3"/>
  <c r="F15" i="3" s="1"/>
  <c r="F21" i="3" s="1"/>
  <c r="D14" i="3"/>
  <c r="D15" i="3" s="1"/>
  <c r="D21" i="3" s="1"/>
</calcChain>
</file>

<file path=xl/sharedStrings.xml><?xml version="1.0" encoding="utf-8"?>
<sst xmlns="http://schemas.openxmlformats.org/spreadsheetml/2006/main" count="227" uniqueCount="80">
  <si>
    <t>Нерегулируемые цены на электрическую энергию (мощность),</t>
  </si>
  <si>
    <t>на территории Тюменской области, ХМАО и ЯНАО в ноябре 2016 года (прогноз)</t>
  </si>
  <si>
    <t>поставляемую ООО "Сургутэнергосбыт"</t>
  </si>
  <si>
    <t xml:space="preserve">на территории Тюменской области, ХМАО и ЯНАО в октября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</si>
  <si>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</si>
  <si>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</si>
  <si>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</si>
  <si>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</si>
  <si>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</si>
  <si>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</si>
  <si>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</si>
  <si>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</si>
  <si>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</si>
  <si>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</si>
  <si>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</si>
  <si>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</si>
  <si>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</si>
  <si>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</si>
  <si>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</si>
  <si>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</si>
  <si>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</si>
  <si>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</si>
  <si>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</si>
  <si>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</si>
  <si>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</si>
  <si>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</si>
  <si>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</si>
  <si>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</si>
  <si>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</si>
  <si>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</si>
  <si>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</si>
  <si>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</si>
  <si>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</si>
  <si>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</si>
  <si>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</si>
  <si>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</si>
  <si>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</si>
  <si>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</si>
  <si>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</si>
  <si>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41 50 64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</si>
  <si>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</si>
  <si>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</si>
  <si>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</si>
  <si>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</si>
  <si>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</si>
  <si>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</si>
  <si>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</si>
  <si>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</si>
  <si>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</si>
  <si>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</si>
  <si>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</si>
  <si>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</si>
  <si>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</si>
  <si>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</si>
  <si>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</si>
  <si>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</si>
  <si>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</si>
  <si>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</si>
  <si>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</si>
  <si>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</si>
  <si>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</si>
  <si>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</si>
  <si>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</si>
  <si>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октябрь 2016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</si>
  <si>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</si>
  <si>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</si>
  <si>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</si>
  <si>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</si>
  <si>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</si>
  <si>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</si>
  <si>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</si>
  <si>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Нерегулируемые цены в зоне деятельности ООО "Сургутэнергосбыт"</t>
  </si>
  <si>
    <t>1. Нерегулируемая цена на электрическую энергию на оптовом рынке, рублей/МВт*ч в месяц без НДС</t>
  </si>
  <si>
    <t>2. Фактическая нерегулируемая цена на электрическую энергию на оптовом рынке,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</si>
  <si>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</si>
  <si>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</si>
  <si>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</si>
  <si>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</si>
  <si>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t>3. Третья ценовая категория</t>
  </si>
  <si>
    <r>
      <t xml:space="preserve"> на территории Тюменской области, ХМАО и ЯНАО в октябре 2016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</si>
</sst>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6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5" fillId="0" borderId="0"/>
    <xf numFmtId="0" fontId="26" fillId="0" borderId="77" applyNumberFormat="0" applyFill="0" applyAlignment="0" applyProtection="0"/>
    <xf numFmtId="0" fontId="4" fillId="0" borderId="0"/>
    <xf numFmtId="0" fontId="4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27" fillId="0" borderId="0"/>
    <xf numFmtId="4" fontId="28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31" fillId="19" borderId="0" applyNumberFormat="0" applyBorder="0" applyAlignment="0" applyProtection="0"/>
    <xf numFmtId="10" fontId="31" fillId="20" borderId="15" applyNumberFormat="0" applyBorder="0" applyAlignment="0" applyProtection="0"/>
    <xf numFmtId="37" fontId="32" fillId="0" borderId="0"/>
    <xf numFmtId="37" fontId="32" fillId="0" borderId="0"/>
    <xf numFmtId="37" fontId="32" fillId="0" borderId="0"/>
    <xf numFmtId="0" fontId="4" fillId="0" borderId="0"/>
    <xf numFmtId="174" fontId="33" fillId="0" borderId="0"/>
    <xf numFmtId="1" fontId="4" fillId="0" borderId="0">
      <alignment horizontal="right"/>
    </xf>
    <xf numFmtId="0" fontId="25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4" borderId="0" applyNumberFormat="0" applyBorder="0" applyAlignment="0" applyProtection="0"/>
    <xf numFmtId="0" fontId="34" fillId="10" borderId="78" applyNumberFormat="0" applyAlignment="0" applyProtection="0"/>
    <xf numFmtId="0" fontId="35" fillId="25" borderId="79" applyNumberFormat="0" applyAlignment="0" applyProtection="0"/>
    <xf numFmtId="0" fontId="36" fillId="25" borderId="78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80" applyNumberFormat="0" applyFill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2" fillId="0" borderId="0"/>
    <xf numFmtId="0" fontId="43" fillId="0" borderId="82" applyNumberFormat="0" applyFill="0" applyAlignment="0" applyProtection="0"/>
    <xf numFmtId="0" fontId="44" fillId="6" borderId="0" applyNumberFormat="0" applyBorder="0" applyAlignment="0" applyProtection="0"/>
    <xf numFmtId="0" fontId="39" fillId="7" borderId="0" applyNumberFormat="0" applyBorder="0" applyAlignment="0" applyProtection="0"/>
    <xf numFmtId="0" fontId="45" fillId="27" borderId="83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7" fillId="28" borderId="0" applyNumberFormat="0" applyBorder="0" applyAlignment="0" applyProtection="0"/>
    <xf numFmtId="0" fontId="42" fillId="0" borderId="0"/>
    <xf numFmtId="0" fontId="13" fillId="26" borderId="81" applyNumberFormat="0" applyFont="0" applyAlignment="0" applyProtection="0"/>
    <xf numFmtId="0" fontId="42" fillId="0" borderId="0"/>
    <xf numFmtId="0" fontId="42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82" applyNumberFormat="0" applyFill="0" applyAlignment="0" applyProtection="0"/>
    <xf numFmtId="0" fontId="4" fillId="0" borderId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1" fillId="0" borderId="86" applyNumberFormat="0" applyFill="0" applyAlignment="0" applyProtection="0"/>
    <xf numFmtId="0" fontId="51" fillId="0" borderId="0" applyNumberFormat="0" applyFill="0" applyBorder="0" applyAlignment="0" applyProtection="0"/>
    <xf numFmtId="0" fontId="26" fillId="0" borderId="77" applyNumberFormat="0" applyFill="0" applyAlignment="0" applyProtection="0"/>
    <xf numFmtId="0" fontId="48" fillId="27" borderId="83" applyNumberFormat="0" applyAlignment="0" applyProtection="0"/>
    <xf numFmtId="0" fontId="52" fillId="0" borderId="0" applyNumberFormat="0" applyFill="0" applyBorder="0" applyAlignment="0" applyProtection="0"/>
    <xf numFmtId="0" fontId="47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3" fillId="0" borderId="0"/>
    <xf numFmtId="0" fontId="6" fillId="0" borderId="0"/>
    <xf numFmtId="0" fontId="6" fillId="0" borderId="0" applyNumberFormat="0"/>
    <xf numFmtId="0" fontId="53" fillId="0" borderId="0"/>
    <xf numFmtId="0" fontId="54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5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1" fillId="0" borderId="0"/>
    <xf numFmtId="0" fontId="1" fillId="0" borderId="0"/>
    <xf numFmtId="0" fontId="6" fillId="0" borderId="0"/>
    <xf numFmtId="0" fontId="53" fillId="0" borderId="0"/>
    <xf numFmtId="0" fontId="1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44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7" fillId="0" borderId="0"/>
    <xf numFmtId="0" fontId="25" fillId="0" borderId="0"/>
    <xf numFmtId="0" fontId="27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28" borderId="0" applyNumberFormat="0" applyBorder="0" applyAlignment="0" applyProtection="0"/>
    <xf numFmtId="0" fontId="56" fillId="25" borderId="0" applyNumberFormat="0" applyBorder="0" applyAlignment="0" applyProtection="0"/>
    <xf numFmtId="0" fontId="56" fillId="17" borderId="0" applyNumberFormat="0" applyBorder="0" applyAlignment="0" applyProtection="0"/>
    <xf numFmtId="0" fontId="56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9" fillId="7" borderId="0" applyNumberFormat="0" applyBorder="0" applyAlignment="0" applyProtection="0"/>
    <xf numFmtId="0" fontId="26" fillId="0" borderId="77" applyNumberFormat="0" applyFill="0" applyAlignment="0" applyProtection="0"/>
    <xf numFmtId="0" fontId="30" fillId="21" borderId="0" applyNumberFormat="0" applyBorder="0" applyAlignment="0" applyProtection="0"/>
    <xf numFmtId="0" fontId="26" fillId="0" borderId="77" applyNumberFormat="0" applyFill="0" applyAlignment="0" applyProtection="0"/>
    <xf numFmtId="0" fontId="35" fillId="25" borderId="79" applyNumberFormat="0" applyAlignment="0" applyProtection="0"/>
    <xf numFmtId="0" fontId="4" fillId="0" borderId="0"/>
    <xf numFmtId="0" fontId="4" fillId="0" borderId="0"/>
    <xf numFmtId="0" fontId="44" fillId="6" borderId="0" applyNumberFormat="0" applyBorder="0" applyAlignment="0" applyProtection="0"/>
    <xf numFmtId="0" fontId="30" fillId="22" borderId="0" applyNumberFormat="0" applyBorder="0" applyAlignment="0" applyProtection="0"/>
    <xf numFmtId="0" fontId="39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1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3" fillId="0" borderId="82" applyNumberFormat="0" applyFill="0" applyAlignment="0" applyProtection="0"/>
    <xf numFmtId="0" fontId="43" fillId="0" borderId="82" applyNumberFormat="0" applyFill="0" applyAlignment="0" applyProtection="0"/>
    <xf numFmtId="0" fontId="48" fillId="27" borderId="83" applyNumberFormat="0" applyAlignment="0" applyProtection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 applyNumberFormat="0" applyFill="0" applyBorder="0" applyAlignment="0" applyProtection="0"/>
    <xf numFmtId="0" fontId="47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6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45" fillId="27" borderId="83" applyNumberFormat="0" applyAlignment="0" applyProtection="0"/>
    <xf numFmtId="0" fontId="40" fillId="0" borderId="0" applyNumberFormat="0" applyFill="0" applyBorder="0" applyAlignment="0" applyProtection="0"/>
    <xf numFmtId="0" fontId="13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175" fontId="4" fillId="0" borderId="0" applyFont="0" applyFill="0" applyBorder="0" applyAlignment="0" applyProtection="0"/>
  </cellStyleXfs>
  <cellXfs count="325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166" fontId="21" fillId="0" borderId="74" xfId="4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6" fontId="21" fillId="0" borderId="76" xfId="4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24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9" fillId="0" borderId="40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2" fillId="0" borderId="75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64" fontId="2" fillId="0" borderId="0" xfId="115" applyNumberFormat="1" applyFont="1" applyFill="1" applyAlignment="1">
      <alignment horizontal="center" vertical="center" wrapText="1"/>
    </xf>
    <xf numFmtId="0" fontId="4" fillId="0" borderId="0" xfId="115" applyFont="1" applyFill="1"/>
    <xf numFmtId="49" fontId="2" fillId="0" borderId="0" xfId="115" applyNumberFormat="1" applyFont="1" applyFill="1" applyBorder="1" applyAlignment="1">
      <alignment horizontal="center" vertical="center" wrapText="1"/>
    </xf>
    <xf numFmtId="49" fontId="2" fillId="0" borderId="0" xfId="115" applyNumberFormat="1" applyFont="1" applyFill="1" applyBorder="1" applyAlignment="1">
      <alignment horizontal="center" vertical="center" wrapText="1"/>
    </xf>
    <xf numFmtId="0" fontId="57" fillId="4" borderId="45" xfId="115" applyFont="1" applyFill="1" applyBorder="1" applyAlignment="1">
      <alignment horizontal="left" vertical="center" wrapText="1"/>
    </xf>
    <xf numFmtId="165" fontId="57" fillId="4" borderId="45" xfId="1" applyNumberFormat="1" applyFont="1" applyFill="1" applyBorder="1" applyAlignment="1">
      <alignment horizontal="center" vertical="center" wrapText="1"/>
    </xf>
    <xf numFmtId="0" fontId="57" fillId="4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57" fillId="4" borderId="87" xfId="115" applyFont="1" applyFill="1" applyBorder="1" applyAlignment="1">
      <alignment horizontal="left" vertical="center" wrapText="1"/>
    </xf>
    <xf numFmtId="0" fontId="58" fillId="4" borderId="88" xfId="115" applyFont="1" applyFill="1" applyBorder="1" applyAlignment="1">
      <alignment horizontal="center" wrapText="1"/>
    </xf>
    <xf numFmtId="0" fontId="59" fillId="4" borderId="88" xfId="115" applyFont="1" applyFill="1" applyBorder="1" applyAlignment="1">
      <alignment horizontal="center" vertical="top" wrapText="1"/>
    </xf>
    <xf numFmtId="0" fontId="58" fillId="4" borderId="88" xfId="115" applyFont="1" applyFill="1" applyBorder="1" applyAlignment="1">
      <alignment horizontal="center" wrapText="1"/>
    </xf>
    <xf numFmtId="1" fontId="58" fillId="4" borderId="88" xfId="115" applyNumberFormat="1" applyFont="1" applyFill="1" applyBorder="1" applyAlignment="1">
      <alignment horizontal="center" wrapText="1"/>
    </xf>
    <xf numFmtId="0" fontId="58" fillId="4" borderId="88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58" fillId="4" borderId="0" xfId="115" applyFont="1" applyFill="1" applyBorder="1" applyAlignment="1">
      <alignment horizontal="center" vertical="top" wrapText="1"/>
    </xf>
    <xf numFmtId="4" fontId="58" fillId="4" borderId="0" xfId="1" applyNumberFormat="1" applyFont="1" applyFill="1" applyBorder="1" applyAlignment="1">
      <alignment horizontal="center" vertical="center" wrapText="1"/>
    </xf>
    <xf numFmtId="0" fontId="6" fillId="0" borderId="0" xfId="115"/>
    <xf numFmtId="169" fontId="4" fillId="30" borderId="15" xfId="3" applyNumberFormat="1" applyFont="1" applyFill="1" applyBorder="1" applyAlignment="1">
      <alignment horizontal="right"/>
    </xf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49" fontId="58" fillId="4" borderId="67" xfId="115" applyNumberFormat="1" applyFont="1" applyFill="1" applyBorder="1" applyAlignment="1">
      <alignment horizontal="center" vertical="center" wrapText="1"/>
    </xf>
    <xf numFmtId="49" fontId="58" fillId="4" borderId="89" xfId="115" applyNumberFormat="1" applyFont="1" applyFill="1" applyBorder="1" applyAlignment="1">
      <alignment horizontal="center" vertical="center" wrapText="1"/>
    </xf>
    <xf numFmtId="49" fontId="58" fillId="4" borderId="70" xfId="115" applyNumberFormat="1" applyFont="1" applyFill="1" applyBorder="1" applyAlignment="1">
      <alignment horizontal="center" vertical="center" wrapText="1"/>
    </xf>
    <xf numFmtId="0" fontId="58" fillId="4" borderId="15" xfId="115" applyFont="1" applyFill="1" applyBorder="1" applyAlignment="1">
      <alignment horizontal="center" vertical="center" wrapText="1"/>
    </xf>
    <xf numFmtId="0" fontId="4" fillId="4" borderId="0" xfId="115" applyFont="1" applyFill="1"/>
    <xf numFmtId="49" fontId="58" fillId="4" borderId="19" xfId="115" applyNumberFormat="1" applyFont="1" applyFill="1" applyBorder="1" applyAlignment="1">
      <alignment horizontal="center" vertical="center" wrapText="1"/>
    </xf>
    <xf numFmtId="49" fontId="58" fillId="4" borderId="45" xfId="115" applyNumberFormat="1" applyFont="1" applyFill="1" applyBorder="1" applyAlignment="1">
      <alignment horizontal="center" vertical="center" wrapText="1"/>
    </xf>
    <xf numFmtId="49" fontId="58" fillId="4" borderId="71" xfId="115" applyNumberFormat="1" applyFont="1" applyFill="1" applyBorder="1" applyAlignment="1">
      <alignment horizontal="center" vertical="center" wrapText="1"/>
    </xf>
    <xf numFmtId="0" fontId="58" fillId="4" borderId="15" xfId="115" applyFont="1" applyFill="1" applyBorder="1" applyAlignment="1">
      <alignment horizontal="center" vertical="center"/>
    </xf>
    <xf numFmtId="49" fontId="58" fillId="4" borderId="32" xfId="115" applyNumberFormat="1" applyFont="1" applyFill="1" applyBorder="1" applyAlignment="1">
      <alignment horizontal="left" wrapText="1"/>
    </xf>
    <xf numFmtId="49" fontId="58" fillId="4" borderId="33" xfId="115" applyNumberFormat="1" applyFont="1" applyFill="1" applyBorder="1" applyAlignment="1">
      <alignment horizontal="left" wrapText="1"/>
    </xf>
    <xf numFmtId="49" fontId="58" fillId="4" borderId="41" xfId="115" applyNumberFormat="1" applyFont="1" applyFill="1" applyBorder="1" applyAlignment="1">
      <alignment horizontal="left" wrapText="1"/>
    </xf>
    <xf numFmtId="4" fontId="58" fillId="4" borderId="15" xfId="1" applyNumberFormat="1" applyFont="1" applyFill="1" applyBorder="1" applyAlignment="1">
      <alignment horizontal="center"/>
    </xf>
    <xf numFmtId="4" fontId="58" fillId="4" borderId="32" xfId="1" applyNumberFormat="1" applyFont="1" applyFill="1" applyBorder="1" applyAlignment="1">
      <alignment horizontal="center"/>
    </xf>
    <xf numFmtId="4" fontId="58" fillId="4" borderId="41" xfId="1" applyNumberFormat="1" applyFont="1" applyFill="1" applyBorder="1" applyAlignment="1">
      <alignment horizontal="center"/>
    </xf>
    <xf numFmtId="0" fontId="60" fillId="4" borderId="0" xfId="115" applyFont="1" applyFill="1"/>
    <xf numFmtId="49" fontId="2" fillId="0" borderId="0" xfId="115" applyNumberFormat="1" applyFont="1" applyFill="1" applyAlignment="1">
      <alignment horizontal="center" vertical="center"/>
    </xf>
    <xf numFmtId="0" fontId="57" fillId="4" borderId="45" xfId="0" applyFont="1" applyFill="1" applyBorder="1" applyAlignment="1">
      <alignment horizontal="left" vertical="center" wrapText="1"/>
    </xf>
    <xf numFmtId="0" fontId="57" fillId="4" borderId="0" xfId="0" applyFont="1" applyFill="1"/>
    <xf numFmtId="49" fontId="11" fillId="2" borderId="75" xfId="0" applyNumberFormat="1" applyFont="1" applyFill="1" applyBorder="1" applyAlignment="1">
      <alignment horizontal="left" wrapText="1"/>
    </xf>
    <xf numFmtId="49" fontId="11" fillId="2" borderId="90" xfId="0" applyNumberFormat="1" applyFont="1" applyFill="1" applyBorder="1" applyAlignment="1">
      <alignment horizontal="left" wrapText="1"/>
    </xf>
    <xf numFmtId="164" fontId="11" fillId="2" borderId="40" xfId="0" applyNumberFormat="1" applyFont="1" applyFill="1" applyBorder="1" applyAlignment="1">
      <alignment horizontal="left" vertical="center" wrapText="1"/>
    </xf>
    <xf numFmtId="164" fontId="11" fillId="2" borderId="41" xfId="0" applyNumberFormat="1" applyFont="1" applyFill="1" applyBorder="1" applyAlignment="1">
      <alignment horizontal="left" vertical="center" wrapText="1"/>
    </xf>
    <xf numFmtId="164" fontId="11" fillId="2" borderId="11" xfId="0" applyNumberFormat="1" applyFont="1" applyFill="1" applyBorder="1" applyAlignment="1">
      <alignment horizontal="left" vertical="center" wrapText="1"/>
    </xf>
    <xf numFmtId="164" fontId="11" fillId="2" borderId="69" xfId="0" applyNumberFormat="1" applyFont="1" applyFill="1" applyBorder="1" applyAlignment="1">
      <alignment horizontal="left" vertical="center" wrapText="1"/>
    </xf>
    <xf numFmtId="164" fontId="12" fillId="2" borderId="60" xfId="0" applyNumberFormat="1" applyFont="1" applyFill="1" applyBorder="1" applyAlignment="1">
      <alignment horizontal="left" vertical="center" wrapText="1"/>
    </xf>
    <xf numFmtId="164" fontId="12" fillId="2" borderId="91" xfId="0" applyNumberFormat="1" applyFont="1" applyFill="1" applyBorder="1" applyAlignment="1">
      <alignment horizontal="left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2" borderId="27" xfId="0" applyNumberFormat="1" applyFont="1" applyFill="1" applyBorder="1" applyAlignment="1">
      <alignment horizontal="center" vertical="center" wrapText="1"/>
    </xf>
  </cellXfs>
  <cellStyles count="426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10" xfId="404"/>
    <cellStyle name="ЄЄЄЄЄ 11" xfId="405"/>
    <cellStyle name="ЄЄЄЄЄ 12" xfId="406"/>
    <cellStyle name="ЄЄЄЄЄ 13" xfId="407"/>
    <cellStyle name="ЄЄЄЄЄ 14" xfId="408"/>
    <cellStyle name="ЄЄЄЄЄ 15" xfId="409"/>
    <cellStyle name="ЄЄЄЄЄ 16" xfId="410"/>
    <cellStyle name="ЄЄЄЄЄ 17" xfId="411"/>
    <cellStyle name="ЄЄЄЄЄ 18" xfId="412"/>
    <cellStyle name="ЄЄЄЄЄ 19" xfId="413"/>
    <cellStyle name="ЄЄЄЄЄ 2" xfId="85"/>
    <cellStyle name="ЄЄЄ_x0004_ЄЄ 2" xfId="86"/>
    <cellStyle name="ЄЄЄ_x0004_ЄЄ 2 2" xfId="87"/>
    <cellStyle name="ЄЄЄЄЄ 20" xfId="414"/>
    <cellStyle name="ЄЄЄЄЄ 21" xfId="415"/>
    <cellStyle name="ЄЄЄЄЄ 22" xfId="416"/>
    <cellStyle name="ЄЄЄЄЄ 23" xfId="417"/>
    <cellStyle name="ЄЄЄЄЄ 24" xfId="418"/>
    <cellStyle name="ЄЄЄЄЄ 25" xfId="419"/>
    <cellStyle name="ЄЄЄЄЄ 26" xfId="420"/>
    <cellStyle name="ЄЄЄЄЄ 27" xfId="421"/>
    <cellStyle name="ЄЄЄЄЄ 28" xfId="422"/>
    <cellStyle name="ЄЄЄЄЄ 29" xfId="423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ЄЄ 9" xfId="424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3 2" xfId="425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erik_EV/AppData/Local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&#1044;&#1083;&#1103;%203%20&#1062;&#1050;/2016/&#1054;&#1082;&#1090;&#1103;&#1073;&#1088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3 ЦК 1"/>
      <sheetName val="Почасовая цена Факт"/>
      <sheetName val="Почасовое отклонение Факт"/>
      <sheetName val="3 ЦК (СЭС)"/>
      <sheetName val="Лист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BreakPreview" zoomScale="86" zoomScaleNormal="89" zoomScaleSheetLayoutView="86" workbookViewId="0">
      <selection activeCell="D52" sqref="D52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customWidth="1"/>
    <col min="11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59" t="s">
        <v>0</v>
      </c>
      <c r="B2" s="159"/>
      <c r="C2" s="159"/>
      <c r="D2" s="159"/>
      <c r="E2" s="159"/>
      <c r="F2" s="159"/>
      <c r="G2" s="5"/>
      <c r="H2" s="6" t="s">
        <v>1</v>
      </c>
    </row>
    <row r="3" spans="1:9" ht="18" x14ac:dyDescent="0.25">
      <c r="A3" s="159" t="s">
        <v>2</v>
      </c>
      <c r="B3" s="159"/>
      <c r="C3" s="159"/>
      <c r="D3" s="159"/>
      <c r="E3" s="159"/>
      <c r="F3" s="159"/>
      <c r="G3" s="5"/>
      <c r="H3" s="6" t="s">
        <v>3</v>
      </c>
    </row>
    <row r="4" spans="1:9" ht="18" x14ac:dyDescent="0.25">
      <c r="A4" s="159" t="s">
        <v>4</v>
      </c>
      <c r="B4" s="159"/>
      <c r="C4" s="159"/>
      <c r="D4" s="159"/>
      <c r="E4" s="159"/>
      <c r="F4" s="159"/>
      <c r="G4" s="5"/>
    </row>
    <row r="5" spans="1:9" ht="9" customHeight="1" x14ac:dyDescent="0.2">
      <c r="A5" s="160" t="str">
        <f>H3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  <c r="B5" s="160"/>
      <c r="C5" s="160"/>
      <c r="D5" s="160"/>
      <c r="E5" s="160"/>
      <c r="F5" s="160"/>
      <c r="G5" s="5"/>
    </row>
    <row r="6" spans="1:9" ht="19.5" customHeight="1" x14ac:dyDescent="0.2">
      <c r="A6" s="160"/>
      <c r="B6" s="160"/>
      <c r="C6" s="160"/>
      <c r="D6" s="160"/>
      <c r="E6" s="160"/>
      <c r="F6" s="160"/>
      <c r="G6" s="5"/>
    </row>
    <row r="7" spans="1:9" ht="16.5" customHeight="1" x14ac:dyDescent="0.2">
      <c r="A7" s="161" t="s">
        <v>5</v>
      </c>
      <c r="B7" s="161"/>
      <c r="C7" s="161"/>
      <c r="D7" s="161"/>
      <c r="E7" s="161"/>
      <c r="F7" s="161"/>
      <c r="G7" s="161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58" t="s">
        <v>6</v>
      </c>
      <c r="B9" s="158"/>
      <c r="C9" s="158"/>
      <c r="D9" s="158"/>
      <c r="E9" s="158"/>
      <c r="F9" s="158"/>
      <c r="G9" s="12"/>
      <c r="H9" s="11"/>
      <c r="I9" s="11"/>
    </row>
    <row r="10" spans="1:9" ht="53.25" customHeight="1" x14ac:dyDescent="0.2">
      <c r="A10" s="163" t="s">
        <v>7</v>
      </c>
      <c r="B10" s="165" t="s">
        <v>8</v>
      </c>
      <c r="C10" s="167" t="s">
        <v>9</v>
      </c>
      <c r="D10" s="169" t="s">
        <v>10</v>
      </c>
      <c r="E10" s="170"/>
      <c r="F10" s="171"/>
      <c r="G10" s="11"/>
      <c r="H10" s="11"/>
    </row>
    <row r="11" spans="1:9" ht="14.25" customHeight="1" thickBot="1" x14ac:dyDescent="0.25">
      <c r="A11" s="164"/>
      <c r="B11" s="166"/>
      <c r="C11" s="168"/>
      <c r="D11" s="13" t="s">
        <v>11</v>
      </c>
      <c r="E11" s="13" t="s">
        <v>12</v>
      </c>
      <c r="F11" s="14" t="s">
        <v>13</v>
      </c>
    </row>
    <row r="12" spans="1:9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16</v>
      </c>
      <c r="B13" s="20" t="s">
        <v>17</v>
      </c>
      <c r="C13" s="21" t="s">
        <v>18</v>
      </c>
      <c r="D13" s="22">
        <v>4258.1210000000001</v>
      </c>
      <c r="E13" s="22">
        <v>4385.4490000000005</v>
      </c>
      <c r="F13" s="23">
        <v>4481.4210000000003</v>
      </c>
      <c r="G13" s="11"/>
      <c r="H13" s="11"/>
      <c r="I13" s="11"/>
    </row>
    <row r="14" spans="1:9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1606.0209999999997</v>
      </c>
      <c r="E14" s="27">
        <f>E13-E15</f>
        <v>1606.0210991753956</v>
      </c>
      <c r="F14" s="28">
        <f>F13-F15</f>
        <v>1606.0310000000004</v>
      </c>
      <c r="G14" s="29">
        <f>D14-E14</f>
        <v>-9.9175395916972775E-5</v>
      </c>
      <c r="H14" s="11"/>
      <c r="I14" s="11"/>
    </row>
    <row r="15" spans="1:9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2652.1000000000004</v>
      </c>
      <c r="E15" s="33">
        <f>E19</f>
        <v>2779.4279008246049</v>
      </c>
      <c r="F15" s="34">
        <f>F19</f>
        <v>2875.39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72" t="s">
        <v>23</v>
      </c>
      <c r="B17" s="173"/>
      <c r="C17" s="176" t="s">
        <v>9</v>
      </c>
      <c r="D17" s="38"/>
      <c r="E17" s="178" t="s">
        <v>10</v>
      </c>
      <c r="F17" s="179"/>
      <c r="G17" s="39"/>
      <c r="H17" s="11"/>
    </row>
    <row r="18" spans="1:9" ht="19.5" hidden="1" customHeight="1" outlineLevel="1" thickBot="1" x14ac:dyDescent="0.25">
      <c r="A18" s="174"/>
      <c r="B18" s="175"/>
      <c r="C18" s="177"/>
      <c r="D18" s="40" t="s">
        <v>24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180" t="s">
        <v>25</v>
      </c>
      <c r="B19" s="181"/>
      <c r="C19" s="43" t="s">
        <v>18</v>
      </c>
      <c r="D19" s="44">
        <f>D20+D21+D22+D23</f>
        <v>2652.1000000000004</v>
      </c>
      <c r="E19" s="44">
        <f>E20+D21+E22+D23</f>
        <v>2779.4279008246049</v>
      </c>
      <c r="F19" s="45">
        <f>F20+D21++D23+F22</f>
        <v>2875.39</v>
      </c>
      <c r="G19" s="46"/>
      <c r="H19" s="11"/>
    </row>
    <row r="20" spans="1:9" ht="26.25" hidden="1" customHeight="1" outlineLevel="1" x14ac:dyDescent="0.2">
      <c r="A20" s="182" t="s">
        <v>26</v>
      </c>
      <c r="B20" s="183"/>
      <c r="C20" s="47" t="s">
        <v>18</v>
      </c>
      <c r="D20" s="48">
        <v>1913.14</v>
      </c>
      <c r="E20" s="48">
        <v>2077.1600000000003</v>
      </c>
      <c r="F20" s="49">
        <v>2136.4299999999998</v>
      </c>
      <c r="G20" s="50"/>
      <c r="H20" s="11"/>
    </row>
    <row r="21" spans="1:9" ht="14.25" hidden="1" customHeight="1" outlineLevel="1" x14ac:dyDescent="0.2">
      <c r="A21" s="184" t="s">
        <v>27</v>
      </c>
      <c r="B21" s="185"/>
      <c r="C21" s="51" t="s">
        <v>18</v>
      </c>
      <c r="D21" s="52">
        <v>24.63</v>
      </c>
      <c r="E21" s="53"/>
      <c r="F21" s="54"/>
      <c r="G21" s="50"/>
      <c r="H21" s="11"/>
    </row>
    <row r="22" spans="1:9" ht="27.75" hidden="1" customHeight="1" outlineLevel="1" x14ac:dyDescent="0.2">
      <c r="A22" s="184" t="s">
        <v>28</v>
      </c>
      <c r="B22" s="185"/>
      <c r="C22" s="51" t="s">
        <v>18</v>
      </c>
      <c r="D22" s="55">
        <v>711.87</v>
      </c>
      <c r="E22" s="56">
        <v>675.17790082460442</v>
      </c>
      <c r="F22" s="57">
        <v>711.87</v>
      </c>
      <c r="G22" s="50"/>
      <c r="H22" s="11"/>
    </row>
    <row r="23" spans="1:9" ht="25.5" hidden="1" customHeight="1" outlineLevel="1" thickBot="1" x14ac:dyDescent="0.3">
      <c r="A23" s="186" t="s">
        <v>29</v>
      </c>
      <c r="B23" s="187"/>
      <c r="C23" s="58" t="s">
        <v>18</v>
      </c>
      <c r="D23" s="59">
        <v>2.46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62" t="s">
        <v>30</v>
      </c>
      <c r="B26" s="162"/>
      <c r="C26" s="162"/>
      <c r="D26" s="162"/>
      <c r="E26" s="162"/>
      <c r="F26" s="162"/>
      <c r="G26" s="162"/>
    </row>
    <row r="27" spans="1:9" ht="8.25" customHeight="1" thickBot="1" x14ac:dyDescent="0.25">
      <c r="B27" s="36"/>
      <c r="C27" s="37"/>
    </row>
    <row r="28" spans="1:9" ht="48.75" customHeight="1" x14ac:dyDescent="0.2">
      <c r="A28" s="163" t="s">
        <v>7</v>
      </c>
      <c r="B28" s="165" t="s">
        <v>8</v>
      </c>
      <c r="C28" s="167" t="s">
        <v>9</v>
      </c>
      <c r="D28" s="169" t="s">
        <v>10</v>
      </c>
      <c r="E28" s="171"/>
    </row>
    <row r="29" spans="1:9" ht="16.5" customHeight="1" thickBot="1" x14ac:dyDescent="0.25">
      <c r="A29" s="164"/>
      <c r="B29" s="166"/>
      <c r="C29" s="168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4297.1360000000004</v>
      </c>
      <c r="E31" s="67">
        <v>4393.2830000000004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1770.9325629238101</v>
      </c>
      <c r="E32" s="69">
        <f>E31-E33</f>
        <v>1770.9330000000004</v>
      </c>
      <c r="F32" s="29"/>
      <c r="G32" s="29">
        <f>E32-D32</f>
        <v>4.370761903373932E-4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2526.2034370761903</v>
      </c>
      <c r="E33" s="71">
        <f>E37</f>
        <v>2622.35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188" t="s">
        <v>31</v>
      </c>
      <c r="B35" s="323"/>
      <c r="C35" s="190" t="s">
        <v>9</v>
      </c>
      <c r="D35" s="192" t="s">
        <v>10</v>
      </c>
      <c r="E35" s="193"/>
      <c r="F35" s="6"/>
    </row>
    <row r="36" spans="1:9" ht="15.75" hidden="1" customHeight="1" outlineLevel="1" thickBot="1" x14ac:dyDescent="0.25">
      <c r="A36" s="189"/>
      <c r="B36" s="324"/>
      <c r="C36" s="191"/>
      <c r="D36" s="73" t="s">
        <v>12</v>
      </c>
      <c r="E36" s="74" t="s">
        <v>13</v>
      </c>
    </row>
    <row r="37" spans="1:9" ht="25.5" hidden="1" customHeight="1" outlineLevel="1" thickBot="1" x14ac:dyDescent="0.25">
      <c r="A37" s="321" t="s">
        <v>25</v>
      </c>
      <c r="B37" s="322"/>
      <c r="C37" s="75" t="s">
        <v>18</v>
      </c>
      <c r="D37" s="76">
        <f>D38+D39+D40+D41</f>
        <v>2526.2034370761903</v>
      </c>
      <c r="E37" s="77">
        <f>E38+D39+E40+D41</f>
        <v>2622.35</v>
      </c>
      <c r="F37" s="29"/>
      <c r="G37" s="11"/>
    </row>
    <row r="38" spans="1:9" ht="26.25" hidden="1" customHeight="1" outlineLevel="1" x14ac:dyDescent="0.2">
      <c r="A38" s="319" t="s">
        <v>32</v>
      </c>
      <c r="B38" s="320"/>
      <c r="C38" s="78" t="s">
        <v>18</v>
      </c>
      <c r="D38" s="79">
        <f>E20</f>
        <v>2077.1600000000003</v>
      </c>
      <c r="E38" s="80">
        <f>F20</f>
        <v>2136.4299999999998</v>
      </c>
      <c r="F38" s="29"/>
    </row>
    <row r="39" spans="1:9" ht="26.25" hidden="1" customHeight="1" outlineLevel="1" x14ac:dyDescent="0.2">
      <c r="A39" s="317" t="s">
        <v>33</v>
      </c>
      <c r="B39" s="318"/>
      <c r="C39" s="81" t="s">
        <v>18</v>
      </c>
      <c r="D39" s="194">
        <f>D21</f>
        <v>24.63</v>
      </c>
      <c r="E39" s="195"/>
      <c r="H39" s="29"/>
      <c r="I39" s="29"/>
    </row>
    <row r="40" spans="1:9" ht="21" hidden="1" customHeight="1" outlineLevel="1" x14ac:dyDescent="0.2">
      <c r="A40" s="317" t="s">
        <v>34</v>
      </c>
      <c r="B40" s="318"/>
      <c r="C40" s="81" t="s">
        <v>18</v>
      </c>
      <c r="D40" s="55">
        <v>421.6234370761901</v>
      </c>
      <c r="E40" s="57">
        <v>458.5</v>
      </c>
      <c r="F40" s="29"/>
      <c r="G40" s="29"/>
      <c r="H40" s="29"/>
    </row>
    <row r="41" spans="1:9" ht="22.5" hidden="1" customHeight="1" outlineLevel="1" thickBot="1" x14ac:dyDescent="0.25">
      <c r="A41" s="315" t="s">
        <v>29</v>
      </c>
      <c r="B41" s="316"/>
      <c r="C41" s="75" t="s">
        <v>18</v>
      </c>
      <c r="D41" s="59">
        <v>2.79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</sheetData>
  <mergeCells count="32"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topLeftCell="A29" zoomScale="86" zoomScaleNormal="100" zoomScaleSheetLayoutView="86" workbookViewId="0">
      <selection activeCell="B70" sqref="B70"/>
    </sheetView>
  </sheetViews>
  <sheetFormatPr defaultRowHeight="12.75" outlineLevelRow="1" x14ac:dyDescent="0.2"/>
  <cols>
    <col min="1" max="1" width="8.7109375" style="35" customWidth="1"/>
    <col min="2" max="2" width="55.42578125" style="84" customWidth="1"/>
    <col min="3" max="3" width="15.7109375" style="85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59" t="s">
        <v>0</v>
      </c>
      <c r="B2" s="159"/>
      <c r="C2" s="159"/>
      <c r="D2" s="159"/>
      <c r="H2" s="6" t="str">
        <f>'1 ЦК'!H2</f>
        <v>на территории Тюменской области, ХМАО и ЯНАО в ноябре 2016 года (прогноз)</v>
      </c>
    </row>
    <row r="3" spans="1:8" ht="18" x14ac:dyDescent="0.25">
      <c r="A3" s="159" t="s">
        <v>2</v>
      </c>
      <c r="B3" s="159"/>
      <c r="C3" s="159"/>
      <c r="D3" s="159"/>
      <c r="H3" s="6" t="str">
        <f>'1 ЦК'!H3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</row>
    <row r="4" spans="1:8" ht="18" x14ac:dyDescent="0.25">
      <c r="A4" s="159" t="s">
        <v>4</v>
      </c>
      <c r="B4" s="159"/>
      <c r="C4" s="159"/>
      <c r="D4" s="159"/>
    </row>
    <row r="5" spans="1:8" ht="9" customHeight="1" x14ac:dyDescent="0.2">
      <c r="A5" s="160" t="str">
        <f>H3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  <c r="B5" s="160"/>
      <c r="C5" s="160"/>
      <c r="D5" s="160"/>
    </row>
    <row r="6" spans="1:8" s="86" customFormat="1" ht="30" customHeight="1" x14ac:dyDescent="0.25">
      <c r="A6" s="160"/>
      <c r="B6" s="160"/>
      <c r="C6" s="160"/>
      <c r="D6" s="160"/>
    </row>
    <row r="7" spans="1:8" ht="18.75" customHeight="1" x14ac:dyDescent="0.2">
      <c r="A7" s="161" t="s">
        <v>40</v>
      </c>
      <c r="B7" s="161"/>
      <c r="C7" s="161"/>
      <c r="D7" s="161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62" t="s">
        <v>6</v>
      </c>
      <c r="B9" s="162"/>
      <c r="C9" s="162"/>
      <c r="D9" s="162"/>
      <c r="E9" s="11"/>
      <c r="F9" s="11"/>
    </row>
    <row r="10" spans="1:8" ht="43.5" customHeight="1" x14ac:dyDescent="0.2">
      <c r="A10" s="163" t="s">
        <v>7</v>
      </c>
      <c r="B10" s="165" t="s">
        <v>8</v>
      </c>
      <c r="C10" s="167" t="s">
        <v>9</v>
      </c>
      <c r="D10" s="87" t="s">
        <v>10</v>
      </c>
      <c r="E10" s="11"/>
      <c r="F10" s="11"/>
    </row>
    <row r="11" spans="1:8" ht="14.25" customHeight="1" thickBot="1" x14ac:dyDescent="0.25">
      <c r="A11" s="164"/>
      <c r="B11" s="166"/>
      <c r="C11" s="168"/>
      <c r="D11" s="14" t="s">
        <v>41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3045.9659999999999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1558.3132920372977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8">
        <f>D19</f>
        <v>1487.6527079627022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72" t="s">
        <v>23</v>
      </c>
      <c r="B17" s="173"/>
      <c r="C17" s="176" t="s">
        <v>9</v>
      </c>
      <c r="D17" s="89" t="s">
        <v>10</v>
      </c>
      <c r="E17" s="39"/>
      <c r="F17" s="11"/>
    </row>
    <row r="18" spans="1:7" ht="13.5" hidden="1" outlineLevel="1" thickBot="1" x14ac:dyDescent="0.25">
      <c r="A18" s="174"/>
      <c r="B18" s="175"/>
      <c r="C18" s="177"/>
      <c r="D18" s="90" t="s">
        <v>41</v>
      </c>
      <c r="E18" s="42"/>
      <c r="F18" s="11"/>
    </row>
    <row r="19" spans="1:7" ht="28.5" hidden="1" customHeight="1" outlineLevel="1" thickBot="1" x14ac:dyDescent="0.25">
      <c r="A19" s="199" t="s">
        <v>25</v>
      </c>
      <c r="B19" s="200"/>
      <c r="C19" s="43" t="s">
        <v>18</v>
      </c>
      <c r="D19" s="91">
        <f>D20+D22+D23+D21</f>
        <v>1487.6527079627022</v>
      </c>
      <c r="E19" s="46"/>
      <c r="F19" s="11"/>
    </row>
    <row r="20" spans="1:7" ht="26.25" hidden="1" customHeight="1" outlineLevel="1" x14ac:dyDescent="0.2">
      <c r="A20" s="201" t="s">
        <v>26</v>
      </c>
      <c r="B20" s="202"/>
      <c r="C20" s="47" t="s">
        <v>18</v>
      </c>
      <c r="D20" s="92">
        <v>1167.6100000000001</v>
      </c>
      <c r="E20" s="50"/>
      <c r="F20" s="11"/>
    </row>
    <row r="21" spans="1:7" ht="14.25" hidden="1" customHeight="1" outlineLevel="1" x14ac:dyDescent="0.2">
      <c r="A21" s="203" t="s">
        <v>27</v>
      </c>
      <c r="B21" s="204"/>
      <c r="C21" s="51" t="s">
        <v>18</v>
      </c>
      <c r="D21" s="93">
        <f>'1 ЦК'!D21</f>
        <v>24.63</v>
      </c>
      <c r="E21" s="50"/>
      <c r="F21" s="11"/>
    </row>
    <row r="22" spans="1:7" ht="27.75" hidden="1" customHeight="1" outlineLevel="1" x14ac:dyDescent="0.2">
      <c r="A22" s="203" t="s">
        <v>28</v>
      </c>
      <c r="B22" s="204"/>
      <c r="C22" s="51" t="s">
        <v>18</v>
      </c>
      <c r="D22" s="94">
        <v>292.95270796270182</v>
      </c>
      <c r="E22" s="50"/>
      <c r="F22" s="63"/>
    </row>
    <row r="23" spans="1:7" ht="25.5" hidden="1" customHeight="1" outlineLevel="1" thickBot="1" x14ac:dyDescent="0.3">
      <c r="A23" s="205" t="s">
        <v>29</v>
      </c>
      <c r="B23" s="206"/>
      <c r="C23" s="58" t="s">
        <v>18</v>
      </c>
      <c r="D23" s="95">
        <f>'1 ЦК'!D23</f>
        <v>2.46</v>
      </c>
      <c r="E23" s="62"/>
      <c r="F23" s="11"/>
    </row>
    <row r="24" spans="1:7" ht="18.75" hidden="1" customHeight="1" collapsed="1" x14ac:dyDescent="0.25">
      <c r="A24" s="7"/>
      <c r="B24" s="8"/>
      <c r="C24" s="9"/>
      <c r="D24" s="62"/>
      <c r="E24" s="11"/>
      <c r="F24" s="11"/>
    </row>
    <row r="25" spans="1:7" ht="18.75" customHeight="1" x14ac:dyDescent="0.25">
      <c r="A25" s="7"/>
      <c r="B25" s="8"/>
      <c r="C25" s="9"/>
      <c r="D25" s="62"/>
      <c r="E25" s="11"/>
      <c r="F25" s="11"/>
    </row>
    <row r="26" spans="1:7" ht="19.5" customHeight="1" thickBot="1" x14ac:dyDescent="0.25">
      <c r="A26" s="162" t="s">
        <v>30</v>
      </c>
      <c r="B26" s="162"/>
      <c r="C26" s="162"/>
      <c r="D26" s="162"/>
      <c r="E26" s="11"/>
      <c r="F26" s="11"/>
    </row>
    <row r="27" spans="1:7" ht="43.5" customHeight="1" x14ac:dyDescent="0.2">
      <c r="A27" s="163" t="s">
        <v>7</v>
      </c>
      <c r="B27" s="165" t="s">
        <v>8</v>
      </c>
      <c r="C27" s="167" t="s">
        <v>9</v>
      </c>
      <c r="D27" s="87" t="s">
        <v>10</v>
      </c>
      <c r="E27" s="11"/>
      <c r="F27" s="11"/>
    </row>
    <row r="28" spans="1:7" ht="14.25" customHeight="1" thickBot="1" x14ac:dyDescent="0.25">
      <c r="A28" s="164"/>
      <c r="B28" s="166"/>
      <c r="C28" s="168"/>
      <c r="D28" s="14" t="s">
        <v>42</v>
      </c>
    </row>
    <row r="29" spans="1:7" ht="15.75" customHeight="1" x14ac:dyDescent="0.2">
      <c r="A29" s="15" t="s">
        <v>14</v>
      </c>
      <c r="B29" s="16" t="s">
        <v>15</v>
      </c>
      <c r="C29" s="16"/>
      <c r="D29" s="18"/>
      <c r="E29" s="11"/>
      <c r="F29" s="11"/>
      <c r="G29" s="11"/>
    </row>
    <row r="30" spans="1:7" ht="18" customHeight="1" x14ac:dyDescent="0.2">
      <c r="A30" s="19" t="s">
        <v>16</v>
      </c>
      <c r="B30" s="20" t="s">
        <v>17</v>
      </c>
      <c r="C30" s="21" t="s">
        <v>18</v>
      </c>
      <c r="D30" s="23">
        <v>4171.38</v>
      </c>
      <c r="E30" s="11"/>
      <c r="F30" s="11"/>
      <c r="G30" s="11"/>
    </row>
    <row r="31" spans="1:7" ht="30.75" customHeight="1" x14ac:dyDescent="0.2">
      <c r="A31" s="24" t="s">
        <v>19</v>
      </c>
      <c r="B31" s="25" t="s">
        <v>20</v>
      </c>
      <c r="C31" s="26" t="s">
        <v>18</v>
      </c>
      <c r="D31" s="28">
        <f>D30-D32</f>
        <v>1778.6358252647515</v>
      </c>
      <c r="E31" s="11"/>
      <c r="F31" s="11"/>
      <c r="G31" s="11"/>
    </row>
    <row r="32" spans="1:7" ht="31.5" customHeight="1" thickBot="1" x14ac:dyDescent="0.25">
      <c r="A32" s="30" t="s">
        <v>21</v>
      </c>
      <c r="B32" s="31" t="s">
        <v>22</v>
      </c>
      <c r="C32" s="32" t="s">
        <v>18</v>
      </c>
      <c r="D32" s="88">
        <f>D36</f>
        <v>2392.7441747352486</v>
      </c>
      <c r="E32" s="11"/>
      <c r="F32" s="11"/>
      <c r="G32" s="11"/>
    </row>
    <row r="33" spans="1:7" ht="13.5" hidden="1" thickBot="1" x14ac:dyDescent="0.25">
      <c r="B33" s="36"/>
      <c r="C33" s="37"/>
      <c r="E33" s="11"/>
      <c r="F33" s="11"/>
      <c r="G33" s="11"/>
    </row>
    <row r="34" spans="1:7" ht="12.75" hidden="1" customHeight="1" outlineLevel="1" x14ac:dyDescent="0.2">
      <c r="A34" s="172" t="s">
        <v>23</v>
      </c>
      <c r="B34" s="173"/>
      <c r="C34" s="176" t="s">
        <v>9</v>
      </c>
      <c r="D34" s="89" t="s">
        <v>10</v>
      </c>
      <c r="E34" s="39"/>
      <c r="F34" s="11"/>
    </row>
    <row r="35" spans="1:7" ht="13.5" hidden="1" outlineLevel="1" thickBot="1" x14ac:dyDescent="0.25">
      <c r="A35" s="174"/>
      <c r="B35" s="175"/>
      <c r="C35" s="177"/>
      <c r="D35" s="90" t="s">
        <v>42</v>
      </c>
      <c r="E35" s="42"/>
      <c r="F35" s="11"/>
    </row>
    <row r="36" spans="1:7" ht="28.5" hidden="1" customHeight="1" outlineLevel="1" thickBot="1" x14ac:dyDescent="0.25">
      <c r="A36" s="180" t="s">
        <v>25</v>
      </c>
      <c r="B36" s="181"/>
      <c r="C36" s="43" t="s">
        <v>18</v>
      </c>
      <c r="D36" s="91">
        <f>D37+D39+D40+D38</f>
        <v>2392.7441747352486</v>
      </c>
      <c r="E36" s="46"/>
      <c r="F36" s="11"/>
    </row>
    <row r="37" spans="1:7" hidden="1" outlineLevel="1" x14ac:dyDescent="0.2">
      <c r="A37" s="182" t="s">
        <v>26</v>
      </c>
      <c r="B37" s="183"/>
      <c r="C37" s="47" t="s">
        <v>18</v>
      </c>
      <c r="D37" s="92">
        <v>2077.1600000000003</v>
      </c>
      <c r="E37" s="50"/>
      <c r="F37" s="11"/>
    </row>
    <row r="38" spans="1:7" hidden="1" outlineLevel="1" x14ac:dyDescent="0.2">
      <c r="A38" s="184" t="s">
        <v>27</v>
      </c>
      <c r="B38" s="185"/>
      <c r="C38" s="51" t="s">
        <v>18</v>
      </c>
      <c r="D38" s="93">
        <f>'1 ЦК'!D39:E39</f>
        <v>24.63</v>
      </c>
      <c r="E38" s="50"/>
      <c r="F38" s="11"/>
    </row>
    <row r="39" spans="1:7" ht="27" hidden="1" customHeight="1" outlineLevel="1" x14ac:dyDescent="0.2">
      <c r="A39" s="208" t="s">
        <v>34</v>
      </c>
      <c r="B39" s="209"/>
      <c r="C39" s="51" t="s">
        <v>18</v>
      </c>
      <c r="D39" s="94">
        <v>288.1641747352482</v>
      </c>
      <c r="E39" s="50"/>
      <c r="F39" s="63"/>
    </row>
    <row r="40" spans="1:7" ht="25.5" hidden="1" customHeight="1" outlineLevel="1" thickBot="1" x14ac:dyDescent="0.3">
      <c r="A40" s="186" t="s">
        <v>29</v>
      </c>
      <c r="B40" s="187"/>
      <c r="C40" s="58" t="s">
        <v>18</v>
      </c>
      <c r="D40" s="95">
        <f>'1 ЦК'!D41:E41</f>
        <v>2.79</v>
      </c>
      <c r="E40" s="62"/>
      <c r="F40" s="11"/>
    </row>
    <row r="41" spans="1:7" ht="18.75" hidden="1" customHeight="1" x14ac:dyDescent="0.25">
      <c r="A41" s="7"/>
      <c r="B41" s="8"/>
      <c r="C41" s="9"/>
      <c r="D41" s="62"/>
      <c r="E41" s="11"/>
      <c r="F41" s="11"/>
    </row>
  </sheetData>
  <mergeCells count="27">
    <mergeCell ref="A34:B35"/>
    <mergeCell ref="C34:C35"/>
    <mergeCell ref="A36:B36"/>
    <mergeCell ref="A37:B37"/>
    <mergeCell ref="A38:B38"/>
    <mergeCell ref="A39:B39"/>
    <mergeCell ref="A40:B40"/>
    <mergeCell ref="A27:A28"/>
    <mergeCell ref="B27:B28"/>
    <mergeCell ref="C27:C28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6:D26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zoomScale="84" zoomScaleNormal="100" zoomScaleSheetLayoutView="84" workbookViewId="0">
      <selection activeCell="B106" sqref="B106"/>
    </sheetView>
  </sheetViews>
  <sheetFormatPr defaultRowHeight="12.75" x14ac:dyDescent="0.2"/>
  <cols>
    <col min="1" max="1" width="8.7109375" style="35" customWidth="1"/>
    <col min="2" max="2" width="55.7109375" style="84" customWidth="1"/>
    <col min="3" max="3" width="15.7109375" style="85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2" width="14.42578125" style="6" hidden="1" customWidth="1"/>
    <col min="13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59" t="s">
        <v>0</v>
      </c>
      <c r="B1" s="159"/>
      <c r="C1" s="159"/>
      <c r="D1" s="159"/>
      <c r="E1" s="159"/>
      <c r="F1" s="159"/>
    </row>
    <row r="2" spans="1:8" ht="18" x14ac:dyDescent="0.25">
      <c r="A2" s="159" t="s">
        <v>2</v>
      </c>
      <c r="B2" s="159"/>
      <c r="C2" s="159"/>
      <c r="D2" s="159"/>
      <c r="E2" s="159"/>
      <c r="F2" s="159"/>
      <c r="H2" s="6" t="str">
        <f>'1 ЦК'!H2</f>
        <v>на территории Тюменской области, ХМАО и ЯНАО в ноябре 2016 года (прогноз)</v>
      </c>
    </row>
    <row r="3" spans="1:8" ht="18" x14ac:dyDescent="0.25">
      <c r="A3" s="159" t="s">
        <v>4</v>
      </c>
      <c r="B3" s="159"/>
      <c r="C3" s="159"/>
      <c r="D3" s="159"/>
      <c r="E3" s="159"/>
      <c r="F3" s="159"/>
      <c r="H3" s="6" t="str">
        <f>'1 ЦК'!H3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</row>
    <row r="4" spans="1:8" ht="9" customHeight="1" x14ac:dyDescent="0.2">
      <c r="A4" s="212" t="str">
        <f>'1 ЦК'!A5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  <c r="B4" s="160"/>
      <c r="C4" s="160"/>
      <c r="D4" s="160"/>
      <c r="E4" s="160"/>
      <c r="F4" s="160"/>
    </row>
    <row r="5" spans="1:8" ht="19.5" customHeight="1" x14ac:dyDescent="0.2">
      <c r="A5" s="160"/>
      <c r="B5" s="160"/>
      <c r="C5" s="160"/>
      <c r="D5" s="160"/>
      <c r="E5" s="160"/>
      <c r="F5" s="160"/>
    </row>
    <row r="6" spans="1:8" ht="21" customHeight="1" x14ac:dyDescent="0.2">
      <c r="A6" s="213" t="s">
        <v>43</v>
      </c>
      <c r="B6" s="213"/>
      <c r="C6" s="213"/>
      <c r="D6" s="213"/>
      <c r="E6" s="213"/>
      <c r="F6" s="213"/>
    </row>
    <row r="7" spans="1:8" ht="15" customHeight="1" thickBot="1" x14ac:dyDescent="0.25"/>
    <row r="8" spans="1:8" ht="24.95" customHeight="1" x14ac:dyDescent="0.2">
      <c r="A8" s="214" t="s">
        <v>7</v>
      </c>
      <c r="B8" s="216" t="s">
        <v>44</v>
      </c>
      <c r="C8" s="218" t="s">
        <v>9</v>
      </c>
      <c r="D8" s="169" t="s">
        <v>10</v>
      </c>
      <c r="E8" s="170"/>
      <c r="F8" s="171"/>
    </row>
    <row r="9" spans="1:8" ht="24.95" customHeight="1" thickBot="1" x14ac:dyDescent="0.25">
      <c r="A9" s="215"/>
      <c r="B9" s="217"/>
      <c r="C9" s="219"/>
      <c r="D9" s="96" t="s">
        <v>41</v>
      </c>
      <c r="E9" s="96" t="s">
        <v>12</v>
      </c>
      <c r="F9" s="14" t="s">
        <v>13</v>
      </c>
    </row>
    <row r="10" spans="1:8" ht="15.75" customHeight="1" x14ac:dyDescent="0.2">
      <c r="A10" s="97" t="s">
        <v>14</v>
      </c>
      <c r="B10" s="98" t="s">
        <v>45</v>
      </c>
      <c r="C10" s="98"/>
      <c r="D10" s="99"/>
      <c r="E10" s="99"/>
      <c r="F10" s="100"/>
      <c r="G10" s="11"/>
      <c r="H10" s="11"/>
    </row>
    <row r="11" spans="1:8" ht="15.75" customHeight="1" x14ac:dyDescent="0.2">
      <c r="A11" s="101" t="s">
        <v>16</v>
      </c>
      <c r="B11" s="102" t="s">
        <v>46</v>
      </c>
      <c r="C11" s="103" t="s">
        <v>47</v>
      </c>
      <c r="D11" s="104">
        <v>426951.70400000003</v>
      </c>
      <c r="E11" s="105">
        <f>D11</f>
        <v>426951.70400000003</v>
      </c>
      <c r="F11" s="106">
        <f>E11</f>
        <v>426951.70400000003</v>
      </c>
      <c r="G11" s="11"/>
      <c r="H11" s="11"/>
    </row>
    <row r="12" spans="1:8" ht="15.75" customHeight="1" x14ac:dyDescent="0.2">
      <c r="A12" s="107" t="s">
        <v>19</v>
      </c>
      <c r="B12" s="108" t="s">
        <v>48</v>
      </c>
      <c r="C12" s="109" t="s">
        <v>47</v>
      </c>
      <c r="D12" s="110">
        <f>D11</f>
        <v>426951.70400000003</v>
      </c>
      <c r="E12" s="111">
        <f>E11</f>
        <v>426951.70400000003</v>
      </c>
      <c r="F12" s="112">
        <f>F11</f>
        <v>426951.70400000003</v>
      </c>
      <c r="G12" s="11"/>
      <c r="H12" s="11"/>
    </row>
    <row r="13" spans="1:8" ht="15.75" customHeight="1" x14ac:dyDescent="0.2">
      <c r="A13" s="101" t="s">
        <v>49</v>
      </c>
      <c r="B13" s="102" t="s">
        <v>17</v>
      </c>
      <c r="C13" s="103" t="s">
        <v>18</v>
      </c>
      <c r="D13" s="104">
        <v>1988.87</v>
      </c>
      <c r="E13" s="104">
        <v>3012.61</v>
      </c>
      <c r="F13" s="106">
        <v>3071.8760000000002</v>
      </c>
      <c r="G13" s="11"/>
      <c r="H13" s="11"/>
    </row>
    <row r="14" spans="1:8" ht="25.5" x14ac:dyDescent="0.2">
      <c r="A14" s="107" t="s">
        <v>50</v>
      </c>
      <c r="B14" s="108" t="s">
        <v>51</v>
      </c>
      <c r="C14" s="109" t="s">
        <v>18</v>
      </c>
      <c r="D14" s="110">
        <f>E14</f>
        <v>907.85478318359856</v>
      </c>
      <c r="E14" s="111">
        <f>E13-E15</f>
        <v>907.85478318359856</v>
      </c>
      <c r="F14" s="113">
        <f>E14</f>
        <v>907.85478318359856</v>
      </c>
      <c r="G14" s="11"/>
      <c r="H14" s="11"/>
    </row>
    <row r="15" spans="1:8" ht="28.5" customHeight="1" thickBot="1" x14ac:dyDescent="0.25">
      <c r="A15" s="114" t="s">
        <v>52</v>
      </c>
      <c r="B15" s="115" t="s">
        <v>22</v>
      </c>
      <c r="C15" s="116" t="s">
        <v>18</v>
      </c>
      <c r="D15" s="117">
        <f>D13-D14</f>
        <v>1081.0152168164013</v>
      </c>
      <c r="E15" s="118">
        <f>E21</f>
        <v>2104.7552168164016</v>
      </c>
      <c r="F15" s="119">
        <f>F13-F14</f>
        <v>2164.0212168164016</v>
      </c>
      <c r="G15" s="11"/>
      <c r="H15" s="11"/>
    </row>
    <row r="16" spans="1:8" x14ac:dyDescent="0.2">
      <c r="A16" s="120"/>
      <c r="B16" s="121"/>
      <c r="C16" s="122"/>
      <c r="D16" s="123"/>
      <c r="E16" s="123"/>
      <c r="F16" s="11"/>
      <c r="G16" s="11"/>
      <c r="H16" s="11"/>
    </row>
    <row r="17" spans="1:8" ht="13.5" thickBot="1" x14ac:dyDescent="0.25">
      <c r="A17" s="124"/>
      <c r="B17" s="121"/>
      <c r="C17" s="9"/>
      <c r="D17" s="123"/>
      <c r="E17" s="123"/>
      <c r="F17" s="11"/>
      <c r="G17" s="11"/>
      <c r="H17" s="11"/>
    </row>
    <row r="18" spans="1:8" ht="47.25" customHeight="1" thickBot="1" x14ac:dyDescent="0.3">
      <c r="A18" s="220" t="s">
        <v>53</v>
      </c>
      <c r="B18" s="221"/>
      <c r="C18" s="221"/>
      <c r="D18" s="221"/>
      <c r="E18" s="221"/>
      <c r="F18" s="222"/>
      <c r="G18" s="11"/>
      <c r="H18" s="11"/>
    </row>
    <row r="19" spans="1:8" ht="12.75" customHeight="1" x14ac:dyDescent="0.2">
      <c r="A19" s="223" t="s">
        <v>54</v>
      </c>
      <c r="B19" s="224"/>
      <c r="C19" s="227" t="s">
        <v>9</v>
      </c>
      <c r="D19" s="229" t="s">
        <v>10</v>
      </c>
      <c r="E19" s="230"/>
      <c r="F19" s="231"/>
      <c r="G19" s="11"/>
      <c r="H19" s="11"/>
    </row>
    <row r="20" spans="1:8" ht="13.5" customHeight="1" thickBot="1" x14ac:dyDescent="0.25">
      <c r="A20" s="225"/>
      <c r="B20" s="226"/>
      <c r="C20" s="228"/>
      <c r="D20" s="125" t="s">
        <v>41</v>
      </c>
      <c r="E20" s="126" t="s">
        <v>12</v>
      </c>
      <c r="F20" s="127" t="s">
        <v>13</v>
      </c>
      <c r="G20" s="11"/>
      <c r="H20" s="11"/>
    </row>
    <row r="21" spans="1:8" ht="30.75" customHeight="1" x14ac:dyDescent="0.2">
      <c r="A21" s="232" t="s">
        <v>55</v>
      </c>
      <c r="B21" s="233"/>
      <c r="C21" s="128" t="s">
        <v>18</v>
      </c>
      <c r="D21" s="129">
        <f>D15</f>
        <v>1081.0152168164013</v>
      </c>
      <c r="E21" s="130">
        <f>E25+D26+D27</f>
        <v>2104.7552168164016</v>
      </c>
      <c r="F21" s="131">
        <f>F15</f>
        <v>2164.0212168164016</v>
      </c>
      <c r="G21" s="11"/>
      <c r="H21" s="11"/>
    </row>
    <row r="22" spans="1:8" ht="30.75" customHeight="1" x14ac:dyDescent="0.2">
      <c r="A22" s="210" t="s">
        <v>56</v>
      </c>
      <c r="B22" s="211"/>
      <c r="C22" s="26"/>
      <c r="D22" s="132"/>
      <c r="E22" s="133"/>
      <c r="F22" s="134"/>
      <c r="G22" s="11"/>
      <c r="H22" s="11"/>
    </row>
    <row r="23" spans="1:8" ht="30.75" customHeight="1" x14ac:dyDescent="0.2">
      <c r="A23" s="234" t="s">
        <v>57</v>
      </c>
      <c r="B23" s="235"/>
      <c r="C23" s="26" t="s">
        <v>58</v>
      </c>
      <c r="D23" s="135">
        <v>818312.87</v>
      </c>
      <c r="E23" s="136">
        <v>1347699.37</v>
      </c>
      <c r="F23" s="137">
        <v>741960.17</v>
      </c>
      <c r="G23" s="236" t="s">
        <v>59</v>
      </c>
      <c r="H23" s="11"/>
    </row>
    <row r="24" spans="1:8" ht="30.75" customHeight="1" x14ac:dyDescent="0.2">
      <c r="A24" s="234" t="s">
        <v>60</v>
      </c>
      <c r="B24" s="235"/>
      <c r="C24" s="26" t="s">
        <v>18</v>
      </c>
      <c r="D24" s="135">
        <v>55.28</v>
      </c>
      <c r="E24" s="136">
        <v>177.74</v>
      </c>
      <c r="F24" s="137">
        <v>357.73</v>
      </c>
      <c r="G24" s="237"/>
      <c r="H24" s="11"/>
    </row>
    <row r="25" spans="1:8" ht="30.75" customHeight="1" x14ac:dyDescent="0.2">
      <c r="A25" s="210" t="s">
        <v>26</v>
      </c>
      <c r="B25" s="211"/>
      <c r="C25" s="138" t="s">
        <v>18</v>
      </c>
      <c r="D25" s="139">
        <f>'3 ЦК'!D20</f>
        <v>1167.6100000000001</v>
      </c>
      <c r="E25" s="140">
        <f>'1 ЦК'!E20</f>
        <v>2077.1600000000003</v>
      </c>
      <c r="F25" s="141">
        <f>'1 ЦК'!F20</f>
        <v>2136.4299999999998</v>
      </c>
      <c r="G25" s="238"/>
      <c r="H25" s="11"/>
    </row>
    <row r="26" spans="1:8" ht="30.75" customHeight="1" x14ac:dyDescent="0.2">
      <c r="A26" s="239" t="s">
        <v>61</v>
      </c>
      <c r="B26" s="240"/>
      <c r="C26" s="138" t="s">
        <v>18</v>
      </c>
      <c r="D26" s="241">
        <f>'1 ЦК'!D21</f>
        <v>24.63</v>
      </c>
      <c r="E26" s="242"/>
      <c r="F26" s="243"/>
      <c r="G26" s="11"/>
      <c r="H26" s="11"/>
    </row>
    <row r="27" spans="1:8" ht="30.75" customHeight="1" thickBot="1" x14ac:dyDescent="0.25">
      <c r="A27" s="244" t="s">
        <v>29</v>
      </c>
      <c r="B27" s="245"/>
      <c r="C27" s="142" t="s">
        <v>18</v>
      </c>
      <c r="D27" s="246">
        <v>2.9652168164010901</v>
      </c>
      <c r="E27" s="247"/>
      <c r="F27" s="248"/>
      <c r="G27" s="11"/>
      <c r="H27" s="11"/>
    </row>
    <row r="28" spans="1:8" ht="16.5" hidden="1" customHeight="1" x14ac:dyDescent="0.2">
      <c r="H28" s="143"/>
    </row>
    <row r="29" spans="1:8" ht="16.5" hidden="1" customHeight="1" x14ac:dyDescent="0.2">
      <c r="H29" s="143"/>
    </row>
    <row r="30" spans="1:8" ht="16.5" hidden="1" customHeight="1" x14ac:dyDescent="0.2">
      <c r="H30" s="143"/>
    </row>
    <row r="31" spans="1:8" ht="16.5" hidden="1" customHeight="1" x14ac:dyDescent="0.2">
      <c r="H31" s="143"/>
    </row>
    <row r="32" spans="1:8" ht="16.5" hidden="1" customHeight="1" x14ac:dyDescent="0.2">
      <c r="H32" s="143"/>
    </row>
    <row r="33" spans="1:8" ht="16.5" hidden="1" customHeight="1" x14ac:dyDescent="0.2">
      <c r="H33" s="143"/>
    </row>
    <row r="34" spans="1:8" ht="21.75" hidden="1" customHeight="1" x14ac:dyDescent="0.25">
      <c r="A34" s="197" t="s">
        <v>35</v>
      </c>
      <c r="B34" s="197"/>
      <c r="C34" s="83"/>
      <c r="D34" s="83"/>
      <c r="E34" s="83"/>
    </row>
    <row r="35" spans="1:8" ht="18" hidden="1" customHeight="1" x14ac:dyDescent="0.25">
      <c r="A35" s="197" t="s">
        <v>36</v>
      </c>
      <c r="B35" s="197"/>
      <c r="C35" s="83"/>
      <c r="D35" s="144"/>
      <c r="E35" s="198" t="s">
        <v>37</v>
      </c>
      <c r="F35" s="249"/>
    </row>
    <row r="36" spans="1:8" ht="18" hidden="1" customHeight="1" x14ac:dyDescent="0.25">
      <c r="B36" s="36"/>
      <c r="C36" s="37"/>
      <c r="D36" s="62"/>
    </row>
    <row r="37" spans="1:8" ht="18" hidden="1" customHeight="1" x14ac:dyDescent="0.25">
      <c r="B37" s="36"/>
      <c r="C37" s="37"/>
      <c r="D37" s="62"/>
    </row>
    <row r="38" spans="1:8" ht="18" hidden="1" customHeight="1" x14ac:dyDescent="0.25">
      <c r="B38" s="36"/>
      <c r="C38" s="37"/>
      <c r="D38" s="62"/>
    </row>
    <row r="39" spans="1:8" ht="18" hidden="1" customHeight="1" x14ac:dyDescent="0.25">
      <c r="B39" s="36"/>
      <c r="C39" s="37"/>
      <c r="D39" s="62"/>
    </row>
    <row r="40" spans="1:8" ht="18" hidden="1" customHeight="1" x14ac:dyDescent="0.25">
      <c r="B40" s="36"/>
      <c r="C40" s="37"/>
      <c r="D40" s="62"/>
    </row>
    <row r="41" spans="1:8" ht="18" hidden="1" customHeight="1" x14ac:dyDescent="0.25">
      <c r="B41" s="36"/>
      <c r="C41" s="37"/>
      <c r="D41" s="62"/>
    </row>
    <row r="42" spans="1:8" ht="18" hidden="1" customHeight="1" x14ac:dyDescent="0.25">
      <c r="B42" s="36"/>
      <c r="C42" s="37"/>
      <c r="D42" s="62"/>
    </row>
    <row r="43" spans="1:8" ht="18" hidden="1" customHeight="1" x14ac:dyDescent="0.25">
      <c r="B43" s="36"/>
      <c r="C43" s="37"/>
      <c r="D43" s="62"/>
    </row>
    <row r="44" spans="1:8" ht="18" hidden="1" customHeight="1" x14ac:dyDescent="0.25">
      <c r="A44" s="6"/>
      <c r="B44" s="6"/>
      <c r="C44" s="37"/>
      <c r="D44" s="62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">
      <c r="A63" s="196" t="s">
        <v>38</v>
      </c>
      <c r="B63" s="207"/>
    </row>
    <row r="64" spans="1:2" ht="18" hidden="1" customHeight="1" x14ac:dyDescent="0.2">
      <c r="A64" s="196" t="s">
        <v>39</v>
      </c>
      <c r="B64" s="207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L65" sqref="L65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52" t="s">
        <v>62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43.5" customHeight="1" x14ac:dyDescent="0.25">
      <c r="A2" s="252"/>
      <c r="B2" s="252"/>
      <c r="C2" s="252"/>
      <c r="D2" s="252"/>
      <c r="E2" s="252"/>
      <c r="F2" s="252"/>
      <c r="G2" s="252"/>
      <c r="H2" s="252"/>
      <c r="I2" s="252"/>
      <c r="J2" s="252"/>
    </row>
    <row r="3" spans="1:10" ht="26.25" customHeight="1" thickBot="1" x14ac:dyDescent="0.3">
      <c r="A3" s="253" t="s">
        <v>63</v>
      </c>
      <c r="B3" s="253"/>
      <c r="C3" s="253"/>
      <c r="D3" s="145"/>
      <c r="E3" s="145"/>
      <c r="F3" s="145"/>
      <c r="G3" s="145"/>
      <c r="H3" s="145"/>
      <c r="I3" s="145"/>
      <c r="J3" s="145"/>
    </row>
    <row r="4" spans="1:10" ht="27.75" customHeight="1" thickBot="1" x14ac:dyDescent="0.3">
      <c r="A4" s="254" t="s">
        <v>64</v>
      </c>
      <c r="B4" s="255"/>
      <c r="C4" s="255"/>
      <c r="D4" s="255"/>
      <c r="E4" s="255"/>
      <c r="F4" s="255"/>
      <c r="G4" s="255"/>
      <c r="H4" s="256"/>
      <c r="I4" s="146" t="s">
        <v>65</v>
      </c>
      <c r="J4" s="147" t="s">
        <v>66</v>
      </c>
    </row>
    <row r="5" spans="1:10" ht="27" customHeight="1" thickBot="1" x14ac:dyDescent="0.3">
      <c r="A5" s="257">
        <v>1</v>
      </c>
      <c r="B5" s="258"/>
      <c r="C5" s="258"/>
      <c r="D5" s="258"/>
      <c r="E5" s="258"/>
      <c r="F5" s="258"/>
      <c r="G5" s="258"/>
      <c r="H5" s="259"/>
      <c r="I5" s="146">
        <v>2</v>
      </c>
      <c r="J5" s="147">
        <v>3</v>
      </c>
    </row>
    <row r="6" spans="1:10" ht="32.25" customHeight="1" x14ac:dyDescent="0.25">
      <c r="A6" s="260" t="s">
        <v>67</v>
      </c>
      <c r="B6" s="261"/>
      <c r="C6" s="261"/>
      <c r="D6" s="261"/>
      <c r="E6" s="261"/>
      <c r="F6" s="261"/>
      <c r="G6" s="261"/>
      <c r="H6" s="261"/>
      <c r="I6" s="148" t="s">
        <v>18</v>
      </c>
      <c r="J6" s="149">
        <v>1600.412</v>
      </c>
    </row>
    <row r="7" spans="1:10" ht="34.5" customHeight="1" x14ac:dyDescent="0.25">
      <c r="A7" s="250" t="s">
        <v>68</v>
      </c>
      <c r="B7" s="251"/>
      <c r="C7" s="251"/>
      <c r="D7" s="251"/>
      <c r="E7" s="251"/>
      <c r="F7" s="251"/>
      <c r="G7" s="251"/>
      <c r="H7" s="251"/>
      <c r="I7" s="150" t="s">
        <v>18</v>
      </c>
      <c r="J7" s="149">
        <f>J6-J8</f>
        <v>1572.816783183599</v>
      </c>
    </row>
    <row r="8" spans="1:10" ht="90" customHeight="1" thickBot="1" x14ac:dyDescent="0.3">
      <c r="A8" s="263" t="s">
        <v>69</v>
      </c>
      <c r="B8" s="264"/>
      <c r="C8" s="264"/>
      <c r="D8" s="264"/>
      <c r="E8" s="264"/>
      <c r="F8" s="264"/>
      <c r="G8" s="264"/>
      <c r="H8" s="265"/>
      <c r="I8" s="151" t="s">
        <v>18</v>
      </c>
      <c r="J8" s="152">
        <f>'5 ЦК'!D26+'5 ЦК'!D27</f>
        <v>27.595216816401088</v>
      </c>
    </row>
    <row r="9" spans="1:10" hidden="1" x14ac:dyDescent="0.25">
      <c r="A9" s="153"/>
      <c r="B9" s="154"/>
      <c r="C9" s="154"/>
      <c r="D9" s="154"/>
      <c r="E9" s="154"/>
      <c r="F9" s="154"/>
      <c r="G9" s="154"/>
      <c r="H9" s="154"/>
      <c r="I9" s="155"/>
      <c r="J9" s="155"/>
    </row>
    <row r="10" spans="1:10" hidden="1" x14ac:dyDescent="0.25"/>
    <row r="11" spans="1:10" hidden="1" x14ac:dyDescent="0.25">
      <c r="A11" s="266" t="s">
        <v>70</v>
      </c>
      <c r="B11" s="266"/>
      <c r="C11" s="266"/>
      <c r="D11" s="266"/>
      <c r="E11" s="266"/>
      <c r="F11" s="266"/>
      <c r="G11" s="266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6" customFormat="1" ht="18" hidden="1" customHeight="1" x14ac:dyDescent="0.2">
      <c r="A16" s="267" t="s">
        <v>35</v>
      </c>
      <c r="B16" s="267"/>
      <c r="C16" s="267"/>
      <c r="D16" s="267"/>
      <c r="E16" s="156"/>
      <c r="F16" s="5"/>
      <c r="G16" s="5"/>
      <c r="H16" s="5"/>
      <c r="I16" s="5"/>
      <c r="J16" s="5"/>
    </row>
    <row r="17" spans="1:10" s="6" customFormat="1" ht="18" hidden="1" customHeight="1" x14ac:dyDescent="0.2">
      <c r="A17" s="268" t="s">
        <v>36</v>
      </c>
      <c r="B17" s="268"/>
      <c r="C17" s="268"/>
      <c r="D17" s="268"/>
      <c r="E17" s="268"/>
      <c r="F17" s="5"/>
      <c r="G17" s="5"/>
      <c r="H17" s="5"/>
      <c r="I17" s="269" t="s">
        <v>37</v>
      </c>
      <c r="J17" s="269"/>
    </row>
    <row r="18" spans="1:10" s="6" customFormat="1" hidden="1" x14ac:dyDescent="0.25">
      <c r="A18" s="35"/>
      <c r="B18" s="36"/>
      <c r="C18" s="37"/>
      <c r="D18" s="62"/>
    </row>
    <row r="19" spans="1:10" s="6" customFormat="1" hidden="1" x14ac:dyDescent="0.25">
      <c r="A19" s="35"/>
      <c r="B19" s="36"/>
      <c r="C19" s="37"/>
      <c r="D19" s="62"/>
    </row>
    <row r="20" spans="1:10" s="6" customFormat="1" hidden="1" x14ac:dyDescent="0.25">
      <c r="A20" s="35"/>
      <c r="B20" s="36"/>
      <c r="C20" s="37"/>
      <c r="D20" s="62"/>
    </row>
    <row r="21" spans="1:10" s="6" customFormat="1" hidden="1" x14ac:dyDescent="0.25">
      <c r="A21" s="35"/>
      <c r="B21" s="36"/>
      <c r="C21" s="37"/>
      <c r="D21" s="62"/>
    </row>
    <row r="22" spans="1:10" s="6" customFormat="1" hidden="1" x14ac:dyDescent="0.25">
      <c r="A22" s="35"/>
      <c r="B22" s="36"/>
      <c r="C22" s="37"/>
      <c r="D22" s="62"/>
    </row>
    <row r="23" spans="1:10" s="6" customFormat="1" hidden="1" x14ac:dyDescent="0.25">
      <c r="A23" s="35"/>
      <c r="B23" s="36"/>
      <c r="C23" s="37"/>
      <c r="D23" s="62"/>
    </row>
    <row r="24" spans="1:10" s="6" customFormat="1" ht="12.75" hidden="1" x14ac:dyDescent="0.2">
      <c r="A24" s="35"/>
      <c r="B24" s="84"/>
      <c r="C24" s="85"/>
    </row>
    <row r="25" spans="1:10" s="6" customFormat="1" ht="12.75" hidden="1" x14ac:dyDescent="0.2">
      <c r="A25" s="35"/>
      <c r="B25" s="84"/>
      <c r="C25" s="85"/>
    </row>
    <row r="26" spans="1:10" s="6" customFormat="1" ht="12.75" hidden="1" x14ac:dyDescent="0.2">
      <c r="A26" s="35"/>
      <c r="B26" s="84"/>
      <c r="C26" s="85"/>
    </row>
    <row r="27" spans="1:10" s="6" customFormat="1" ht="12.75" hidden="1" x14ac:dyDescent="0.2">
      <c r="A27" s="35"/>
      <c r="B27" s="84"/>
      <c r="C27" s="85"/>
    </row>
    <row r="28" spans="1:10" s="6" customFormat="1" ht="17.25" hidden="1" customHeight="1" x14ac:dyDescent="0.2">
      <c r="A28" s="35"/>
      <c r="B28" s="84"/>
      <c r="C28" s="85"/>
    </row>
    <row r="29" spans="1:10" s="6" customFormat="1" ht="17.25" hidden="1" customHeight="1" x14ac:dyDescent="0.2">
      <c r="A29" s="35"/>
      <c r="B29" s="84"/>
      <c r="C29" s="85"/>
    </row>
    <row r="30" spans="1:10" s="6" customFormat="1" ht="12.75" hidden="1" x14ac:dyDescent="0.2">
      <c r="A30" s="35"/>
      <c r="B30" s="84"/>
      <c r="C30" s="85"/>
    </row>
    <row r="31" spans="1:10" s="6" customFormat="1" ht="12.75" hidden="1" x14ac:dyDescent="0.2">
      <c r="A31" s="35"/>
      <c r="B31" s="84"/>
      <c r="C31" s="85"/>
    </row>
    <row r="32" spans="1:10" s="6" customFormat="1" ht="12.75" hidden="1" x14ac:dyDescent="0.2">
      <c r="A32" s="35"/>
      <c r="B32" s="84"/>
      <c r="C32" s="85"/>
    </row>
    <row r="33" spans="1:10" s="6" customFormat="1" ht="12.75" hidden="1" x14ac:dyDescent="0.2">
      <c r="A33" s="35"/>
      <c r="B33" s="84"/>
      <c r="C33" s="85"/>
    </row>
    <row r="34" spans="1:10" s="6" customFormat="1" ht="12.75" hidden="1" x14ac:dyDescent="0.2">
      <c r="A34" s="35"/>
      <c r="B34" s="84"/>
      <c r="C34" s="85"/>
    </row>
    <row r="35" spans="1:10" s="6" customFormat="1" ht="12.75" hidden="1" x14ac:dyDescent="0.2">
      <c r="A35" s="35"/>
      <c r="B35" s="84"/>
      <c r="C35" s="85"/>
    </row>
    <row r="36" spans="1:10" s="6" customFormat="1" ht="12.75" hidden="1" x14ac:dyDescent="0.2">
      <c r="A36" s="35"/>
      <c r="B36" s="84"/>
      <c r="C36" s="85"/>
    </row>
    <row r="37" spans="1:10" s="6" customFormat="1" ht="12.75" hidden="1" x14ac:dyDescent="0.2">
      <c r="A37" s="35"/>
      <c r="B37" s="84"/>
      <c r="C37" s="85"/>
    </row>
    <row r="38" spans="1:10" s="6" customFormat="1" ht="12.75" hidden="1" x14ac:dyDescent="0.2">
      <c r="A38" s="35"/>
      <c r="B38" s="84"/>
      <c r="C38" s="85"/>
    </row>
    <row r="39" spans="1:10" s="6" customFormat="1" ht="12.75" hidden="1" x14ac:dyDescent="0.2">
      <c r="A39" s="35"/>
      <c r="B39" s="84"/>
      <c r="C39" s="85"/>
    </row>
    <row r="40" spans="1:10" s="6" customFormat="1" ht="12.75" hidden="1" x14ac:dyDescent="0.2">
      <c r="A40" s="35"/>
      <c r="B40" s="84"/>
      <c r="C40" s="85"/>
    </row>
    <row r="41" spans="1:10" s="6" customFormat="1" ht="12.75" hidden="1" x14ac:dyDescent="0.2">
      <c r="A41" s="35"/>
      <c r="B41" s="84"/>
      <c r="C41" s="85"/>
    </row>
    <row r="42" spans="1:10" s="6" customFormat="1" ht="12.75" hidden="1" x14ac:dyDescent="0.2">
      <c r="A42" s="35"/>
      <c r="B42" s="84"/>
      <c r="C42" s="85"/>
    </row>
    <row r="43" spans="1:10" s="6" customFormat="1" ht="12.75" hidden="1" x14ac:dyDescent="0.2">
      <c r="A43" s="196" t="s">
        <v>38</v>
      </c>
      <c r="B43" s="207"/>
      <c r="C43" s="85"/>
    </row>
    <row r="44" spans="1:10" s="6" customFormat="1" ht="12.75" hidden="1" x14ac:dyDescent="0.2">
      <c r="A44" s="196" t="s">
        <v>39</v>
      </c>
      <c r="B44" s="207"/>
      <c r="C44" s="85"/>
    </row>
    <row r="47" spans="1:10" ht="15.75" x14ac:dyDescent="0.25">
      <c r="A47" s="157"/>
      <c r="B47" s="157"/>
      <c r="C47" s="157"/>
      <c r="D47" s="157"/>
      <c r="E47" s="157"/>
      <c r="F47" s="157"/>
      <c r="G47" s="157"/>
      <c r="H47" s="157"/>
      <c r="I47" s="157"/>
      <c r="J47" s="157"/>
    </row>
    <row r="48" spans="1:10" ht="15.75" x14ac:dyDescent="0.25">
      <c r="A48" s="157"/>
      <c r="B48" s="157"/>
      <c r="C48" s="157"/>
      <c r="D48" s="157"/>
      <c r="E48" s="157"/>
      <c r="F48" s="157"/>
      <c r="G48" s="157"/>
      <c r="H48" s="157"/>
      <c r="I48" s="262"/>
      <c r="J48" s="262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2"/>
  <sheetViews>
    <sheetView view="pageBreakPreview" topLeftCell="A22" zoomScale="80" zoomScaleNormal="85" zoomScaleSheetLayoutView="80" workbookViewId="0">
      <selection activeCell="N61" sqref="N61"/>
    </sheetView>
  </sheetViews>
  <sheetFormatPr defaultRowHeight="12.75" x14ac:dyDescent="0.2"/>
  <cols>
    <col min="1" max="1" width="8.7109375" style="293" customWidth="1"/>
    <col min="2" max="2" width="9.7109375" style="294" customWidth="1"/>
    <col min="3" max="3" width="9.7109375" style="295" customWidth="1"/>
    <col min="4" max="13" width="9.7109375" style="271" customWidth="1"/>
    <col min="14" max="14" width="10.42578125" style="271" customWidth="1"/>
    <col min="15" max="15" width="11.42578125" style="271" customWidth="1"/>
    <col min="16" max="23" width="9.7109375" style="271" customWidth="1"/>
    <col min="24" max="24" width="10.85546875" style="271" customWidth="1"/>
    <col min="25" max="25" width="9.7109375" style="271" customWidth="1"/>
    <col min="26" max="27" width="9.140625" style="271"/>
    <col min="28" max="28" width="15.85546875" style="271" customWidth="1"/>
    <col min="29" max="32" width="9.140625" style="271"/>
    <col min="33" max="33" width="11.140625" style="271" bestFit="1" customWidth="1"/>
    <col min="34" max="16384" width="9.140625" style="271"/>
  </cols>
  <sheetData>
    <row r="1" spans="1:25" ht="20.25" customHeight="1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</row>
    <row r="2" spans="1:25" ht="19.5" customHeight="1" x14ac:dyDescent="0.2">
      <c r="A2" s="312" t="s">
        <v>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</row>
    <row r="3" spans="1:25" ht="19.5" customHeight="1" x14ac:dyDescent="0.2">
      <c r="A3" s="312" t="s">
        <v>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</row>
    <row r="4" spans="1:25" ht="19.5" customHeight="1" x14ac:dyDescent="0.2">
      <c r="A4" s="272" t="s">
        <v>79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</row>
    <row r="5" spans="1:25" x14ac:dyDescent="0.2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</row>
    <row r="6" spans="1:25" ht="12" customHeight="1" x14ac:dyDescent="0.2">
      <c r="A6" s="270" t="s">
        <v>78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</row>
    <row r="7" spans="1:25" ht="16.5" customHeight="1" x14ac:dyDescent="0.2">
      <c r="A7" s="272" t="s">
        <v>71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</row>
    <row r="8" spans="1:25" ht="13.5" customHeigh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</row>
    <row r="9" spans="1:25" ht="36" customHeight="1" x14ac:dyDescent="0.25">
      <c r="A9" s="274" t="s">
        <v>72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5"/>
      <c r="O9" s="275"/>
      <c r="P9" s="276"/>
      <c r="Q9" s="276"/>
      <c r="R9" s="276"/>
      <c r="S9" s="276"/>
      <c r="T9" s="276"/>
      <c r="U9" s="276"/>
      <c r="V9" s="276"/>
      <c r="W9" s="276"/>
      <c r="X9" s="276"/>
      <c r="Y9" s="276"/>
    </row>
    <row r="10" spans="1:25" x14ac:dyDescent="0.2">
      <c r="A10" s="277"/>
      <c r="B10" s="278"/>
      <c r="C10" s="279"/>
      <c r="D10" s="10"/>
      <c r="E10" s="10"/>
      <c r="F10" s="280"/>
      <c r="G10" s="280"/>
      <c r="H10" s="280"/>
    </row>
    <row r="11" spans="1:25" ht="15.75" x14ac:dyDescent="0.2">
      <c r="A11" s="281" t="s">
        <v>73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</row>
    <row r="12" spans="1:25" ht="18.75" x14ac:dyDescent="0.25">
      <c r="A12" s="282" t="s">
        <v>74</v>
      </c>
      <c r="B12" s="283" t="s">
        <v>75</v>
      </c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</row>
    <row r="13" spans="1:25" ht="15.75" x14ac:dyDescent="0.25">
      <c r="A13" s="282"/>
      <c r="B13" s="284">
        <v>1</v>
      </c>
      <c r="C13" s="285">
        <v>2</v>
      </c>
      <c r="D13" s="284">
        <v>3</v>
      </c>
      <c r="E13" s="285">
        <v>4</v>
      </c>
      <c r="F13" s="284">
        <v>5</v>
      </c>
      <c r="G13" s="285">
        <v>6</v>
      </c>
      <c r="H13" s="284">
        <v>7</v>
      </c>
      <c r="I13" s="285">
        <v>8</v>
      </c>
      <c r="J13" s="284">
        <v>9</v>
      </c>
      <c r="K13" s="285">
        <v>10</v>
      </c>
      <c r="L13" s="284">
        <v>11</v>
      </c>
      <c r="M13" s="285">
        <v>12</v>
      </c>
      <c r="N13" s="284">
        <v>13</v>
      </c>
      <c r="O13" s="285">
        <v>14</v>
      </c>
      <c r="P13" s="284">
        <v>15</v>
      </c>
      <c r="Q13" s="285">
        <v>16</v>
      </c>
      <c r="R13" s="284">
        <v>17</v>
      </c>
      <c r="S13" s="285">
        <v>18</v>
      </c>
      <c r="T13" s="284">
        <v>19</v>
      </c>
      <c r="U13" s="285">
        <v>20</v>
      </c>
      <c r="V13" s="284">
        <v>21</v>
      </c>
      <c r="W13" s="285">
        <v>22</v>
      </c>
      <c r="X13" s="284">
        <v>23</v>
      </c>
      <c r="Y13" s="285">
        <v>24</v>
      </c>
    </row>
    <row r="14" spans="1:25" ht="15.75" x14ac:dyDescent="0.2">
      <c r="A14" s="286">
        <v>1</v>
      </c>
      <c r="B14" s="287">
        <v>817.60643440656293</v>
      </c>
      <c r="C14" s="287">
        <v>784.42278440656287</v>
      </c>
      <c r="D14" s="287">
        <v>785.98513440656291</v>
      </c>
      <c r="E14" s="287">
        <v>784.74428440656288</v>
      </c>
      <c r="F14" s="287">
        <v>788.44628440656288</v>
      </c>
      <c r="G14" s="287">
        <v>823.88736440656294</v>
      </c>
      <c r="H14" s="287">
        <v>874.7468444065629</v>
      </c>
      <c r="I14" s="287">
        <v>921.89058440656288</v>
      </c>
      <c r="J14" s="287">
        <v>1102.0464144065629</v>
      </c>
      <c r="K14" s="287">
        <v>1101.789464406563</v>
      </c>
      <c r="L14" s="287">
        <v>1056.8537944065631</v>
      </c>
      <c r="M14" s="287">
        <v>1019.7945844065629</v>
      </c>
      <c r="N14" s="287">
        <v>976.46865440656291</v>
      </c>
      <c r="O14" s="287">
        <v>969.9556444065629</v>
      </c>
      <c r="P14" s="287">
        <v>974.95140440656292</v>
      </c>
      <c r="Q14" s="287">
        <v>990.37388440656287</v>
      </c>
      <c r="R14" s="287">
        <v>1019.4190344065629</v>
      </c>
      <c r="S14" s="287">
        <v>1035.4984244065631</v>
      </c>
      <c r="T14" s="287">
        <v>1017.9535544065629</v>
      </c>
      <c r="U14" s="287">
        <v>999.92890440656288</v>
      </c>
      <c r="V14" s="287">
        <v>960.65377440656289</v>
      </c>
      <c r="W14" s="287">
        <v>846.73281440656297</v>
      </c>
      <c r="X14" s="287">
        <v>787.56395440656297</v>
      </c>
      <c r="Y14" s="287">
        <v>728.42316440656293</v>
      </c>
    </row>
    <row r="15" spans="1:25" ht="15.75" x14ac:dyDescent="0.2">
      <c r="A15" s="286">
        <v>2</v>
      </c>
      <c r="B15" s="287">
        <v>698.47291440656295</v>
      </c>
      <c r="C15" s="287">
        <v>681.25353440656295</v>
      </c>
      <c r="D15" s="287">
        <v>674.01363440656291</v>
      </c>
      <c r="E15" s="287">
        <v>673.38298440656297</v>
      </c>
      <c r="F15" s="287">
        <v>696.61158440656288</v>
      </c>
      <c r="G15" s="287">
        <v>719.9685644065629</v>
      </c>
      <c r="H15" s="287">
        <v>795.6113544065629</v>
      </c>
      <c r="I15" s="287">
        <v>798.58299440656288</v>
      </c>
      <c r="J15" s="287">
        <v>835.74113440656288</v>
      </c>
      <c r="K15" s="287">
        <v>891.84988440656286</v>
      </c>
      <c r="L15" s="287">
        <v>880.81092440656289</v>
      </c>
      <c r="M15" s="287">
        <v>883.30681440656292</v>
      </c>
      <c r="N15" s="287">
        <v>860.01219440656291</v>
      </c>
      <c r="O15" s="287">
        <v>868.41724440656287</v>
      </c>
      <c r="P15" s="287">
        <v>876.46753440656289</v>
      </c>
      <c r="Q15" s="287">
        <v>872.08447440656289</v>
      </c>
      <c r="R15" s="287">
        <v>884.64335440656293</v>
      </c>
      <c r="S15" s="287">
        <v>979.38021440656291</v>
      </c>
      <c r="T15" s="287">
        <v>951.78684440656286</v>
      </c>
      <c r="U15" s="287">
        <v>932.63335440656294</v>
      </c>
      <c r="V15" s="287">
        <v>890.12980440656293</v>
      </c>
      <c r="W15" s="287">
        <v>844.46970440656287</v>
      </c>
      <c r="X15" s="287">
        <v>755.51573440656296</v>
      </c>
      <c r="Y15" s="287">
        <v>675.71493440656286</v>
      </c>
    </row>
    <row r="16" spans="1:25" ht="15.75" x14ac:dyDescent="0.2">
      <c r="A16" s="286">
        <v>3</v>
      </c>
      <c r="B16" s="287">
        <v>730.17483440656292</v>
      </c>
      <c r="C16" s="287">
        <v>729.98280440656288</v>
      </c>
      <c r="D16" s="287">
        <v>730.33214440656286</v>
      </c>
      <c r="E16" s="287">
        <v>730.51477440656288</v>
      </c>
      <c r="F16" s="287">
        <v>731.71544440656294</v>
      </c>
      <c r="G16" s="287">
        <v>733.61152440656292</v>
      </c>
      <c r="H16" s="287">
        <v>794.89757440656297</v>
      </c>
      <c r="I16" s="287">
        <v>873.88240440656296</v>
      </c>
      <c r="J16" s="287">
        <v>963.07810440656294</v>
      </c>
      <c r="K16" s="287">
        <v>966.32731440656289</v>
      </c>
      <c r="L16" s="287">
        <v>959.77244440656295</v>
      </c>
      <c r="M16" s="287">
        <v>961.29363440656289</v>
      </c>
      <c r="N16" s="287">
        <v>935.45548440656296</v>
      </c>
      <c r="O16" s="287">
        <v>934.69689440656293</v>
      </c>
      <c r="P16" s="287">
        <v>940.29657440656297</v>
      </c>
      <c r="Q16" s="287">
        <v>942.40401440656296</v>
      </c>
      <c r="R16" s="287">
        <v>966.4636144065629</v>
      </c>
      <c r="S16" s="287">
        <v>934.89724440656289</v>
      </c>
      <c r="T16" s="287">
        <v>928.21315440656292</v>
      </c>
      <c r="U16" s="287">
        <v>917.7126244065629</v>
      </c>
      <c r="V16" s="287">
        <v>843.79920440656292</v>
      </c>
      <c r="W16" s="287">
        <v>781.85146440656297</v>
      </c>
      <c r="X16" s="287">
        <v>754.52961440656293</v>
      </c>
      <c r="Y16" s="287">
        <v>727.53481440656287</v>
      </c>
    </row>
    <row r="17" spans="1:33" ht="15.75" x14ac:dyDescent="0.2">
      <c r="A17" s="286">
        <v>4</v>
      </c>
      <c r="B17" s="287">
        <v>727.43392440656294</v>
      </c>
      <c r="C17" s="287">
        <v>727.8802644065629</v>
      </c>
      <c r="D17" s="287">
        <v>727.85523440656289</v>
      </c>
      <c r="E17" s="287">
        <v>728.31756440656295</v>
      </c>
      <c r="F17" s="287">
        <v>729.26807440656296</v>
      </c>
      <c r="G17" s="287">
        <v>768.22810440656292</v>
      </c>
      <c r="H17" s="287">
        <v>907.00747440656289</v>
      </c>
      <c r="I17" s="287">
        <v>988.97358440656296</v>
      </c>
      <c r="J17" s="287">
        <v>1013.170364406563</v>
      </c>
      <c r="K17" s="287">
        <v>987.11257440656289</v>
      </c>
      <c r="L17" s="287">
        <v>983.55139440656296</v>
      </c>
      <c r="M17" s="287">
        <v>974.9670344065629</v>
      </c>
      <c r="N17" s="287">
        <v>961.67623440656291</v>
      </c>
      <c r="O17" s="287">
        <v>960.28059440656295</v>
      </c>
      <c r="P17" s="287">
        <v>967.07593440656296</v>
      </c>
      <c r="Q17" s="287">
        <v>958.3231244065629</v>
      </c>
      <c r="R17" s="287">
        <v>928.20950440656293</v>
      </c>
      <c r="S17" s="287">
        <v>901.72144440656291</v>
      </c>
      <c r="T17" s="287">
        <v>894.56300440656287</v>
      </c>
      <c r="U17" s="287">
        <v>871.10936440656292</v>
      </c>
      <c r="V17" s="287">
        <v>801.10621440656291</v>
      </c>
      <c r="W17" s="287">
        <v>752.63030440656291</v>
      </c>
      <c r="X17" s="287">
        <v>740.46207440656292</v>
      </c>
      <c r="Y17" s="287">
        <v>722.09281440656287</v>
      </c>
    </row>
    <row r="18" spans="1:33" ht="15.75" x14ac:dyDescent="0.2">
      <c r="A18" s="286">
        <v>5</v>
      </c>
      <c r="B18" s="287">
        <v>720.8224944065629</v>
      </c>
      <c r="C18" s="287">
        <v>719.22368440656294</v>
      </c>
      <c r="D18" s="287">
        <v>697.7925944065629</v>
      </c>
      <c r="E18" s="287">
        <v>717.01667440656297</v>
      </c>
      <c r="F18" s="287">
        <v>722.63595440656286</v>
      </c>
      <c r="G18" s="287">
        <v>733.31903440656288</v>
      </c>
      <c r="H18" s="287">
        <v>780.41490440656287</v>
      </c>
      <c r="I18" s="287">
        <v>875.09163440656289</v>
      </c>
      <c r="J18" s="287">
        <v>866.41952440656291</v>
      </c>
      <c r="K18" s="287">
        <v>858.53926440656289</v>
      </c>
      <c r="L18" s="287">
        <v>837.52976440656289</v>
      </c>
      <c r="M18" s="287">
        <v>859.39738440656288</v>
      </c>
      <c r="N18" s="287">
        <v>847.63982440656287</v>
      </c>
      <c r="O18" s="287">
        <v>836.4786544065629</v>
      </c>
      <c r="P18" s="287">
        <v>856.84316440656289</v>
      </c>
      <c r="Q18" s="287">
        <v>853.01594440656288</v>
      </c>
      <c r="R18" s="287">
        <v>879.87326440656295</v>
      </c>
      <c r="S18" s="287">
        <v>976.60275440656289</v>
      </c>
      <c r="T18" s="287">
        <v>989.16932440656296</v>
      </c>
      <c r="U18" s="287">
        <v>984.17970440656291</v>
      </c>
      <c r="V18" s="287">
        <v>898.92005440656294</v>
      </c>
      <c r="W18" s="287">
        <v>800.64158440656297</v>
      </c>
      <c r="X18" s="287">
        <v>878.37244440656286</v>
      </c>
      <c r="Y18" s="287">
        <v>845.69104440656292</v>
      </c>
    </row>
    <row r="19" spans="1:33" ht="15.75" x14ac:dyDescent="0.2">
      <c r="A19" s="286">
        <v>6</v>
      </c>
      <c r="B19" s="287">
        <v>760.99609440656286</v>
      </c>
      <c r="C19" s="287">
        <v>731.49570440656294</v>
      </c>
      <c r="D19" s="287">
        <v>730.68116440656297</v>
      </c>
      <c r="E19" s="287">
        <v>732.07453440656286</v>
      </c>
      <c r="F19" s="287">
        <v>768.02116440656289</v>
      </c>
      <c r="G19" s="287">
        <v>853.52220440656288</v>
      </c>
      <c r="H19" s="287">
        <v>919.86570440656294</v>
      </c>
      <c r="I19" s="287">
        <v>1124.007124406563</v>
      </c>
      <c r="J19" s="287">
        <v>1116.9815044065631</v>
      </c>
      <c r="K19" s="287">
        <v>1116.258914406563</v>
      </c>
      <c r="L19" s="287">
        <v>1100.4042244065631</v>
      </c>
      <c r="M19" s="287">
        <v>1114.5892944065631</v>
      </c>
      <c r="N19" s="287">
        <v>1094.2209444065629</v>
      </c>
      <c r="O19" s="287">
        <v>1090.4531444065631</v>
      </c>
      <c r="P19" s="287">
        <v>1088.523704406563</v>
      </c>
      <c r="Q19" s="287">
        <v>1109.310784406563</v>
      </c>
      <c r="R19" s="287">
        <v>1142.5342544065629</v>
      </c>
      <c r="S19" s="287">
        <v>1129.0691044065629</v>
      </c>
      <c r="T19" s="287">
        <v>1117.988944406563</v>
      </c>
      <c r="U19" s="287">
        <v>1085.6599744065629</v>
      </c>
      <c r="V19" s="287">
        <v>1019.0898444065629</v>
      </c>
      <c r="W19" s="287">
        <v>938.96507440656296</v>
      </c>
      <c r="X19" s="287">
        <v>850.44833440656294</v>
      </c>
      <c r="Y19" s="287">
        <v>786.51190440656296</v>
      </c>
    </row>
    <row r="20" spans="1:33" ht="15.75" x14ac:dyDescent="0.2">
      <c r="A20" s="286">
        <v>7</v>
      </c>
      <c r="B20" s="287">
        <v>777.6214844065629</v>
      </c>
      <c r="C20" s="287">
        <v>751.18989440656287</v>
      </c>
      <c r="D20" s="287">
        <v>731.45370440656291</v>
      </c>
      <c r="E20" s="287">
        <v>733.01185440656286</v>
      </c>
      <c r="F20" s="287">
        <v>787.83833440656292</v>
      </c>
      <c r="G20" s="287">
        <v>855.74212440656288</v>
      </c>
      <c r="H20" s="287">
        <v>913.58608440656292</v>
      </c>
      <c r="I20" s="287">
        <v>1094.7137544065631</v>
      </c>
      <c r="J20" s="287">
        <v>1119.2647344065631</v>
      </c>
      <c r="K20" s="287">
        <v>1111.481174406563</v>
      </c>
      <c r="L20" s="287">
        <v>1076.416884406563</v>
      </c>
      <c r="M20" s="287">
        <v>1082.561414406563</v>
      </c>
      <c r="N20" s="287">
        <v>1046.1221644065631</v>
      </c>
      <c r="O20" s="287">
        <v>1019.7550944065629</v>
      </c>
      <c r="P20" s="287">
        <v>1049.693884406563</v>
      </c>
      <c r="Q20" s="287">
        <v>1101.838614406563</v>
      </c>
      <c r="R20" s="287">
        <v>1134.284504406563</v>
      </c>
      <c r="S20" s="287">
        <v>1137.6701644065631</v>
      </c>
      <c r="T20" s="287">
        <v>1115.3240844065631</v>
      </c>
      <c r="U20" s="287">
        <v>1013.6282944065629</v>
      </c>
      <c r="V20" s="287">
        <v>985.9911244065629</v>
      </c>
      <c r="W20" s="287">
        <v>888.60168440656287</v>
      </c>
      <c r="X20" s="287">
        <v>825.8706744065629</v>
      </c>
      <c r="Y20" s="287">
        <v>813.99225440656289</v>
      </c>
    </row>
    <row r="21" spans="1:33" ht="15.75" x14ac:dyDescent="0.2">
      <c r="A21" s="286">
        <v>8</v>
      </c>
      <c r="B21" s="287">
        <v>734.89889440656293</v>
      </c>
      <c r="C21" s="287">
        <v>734.75603440656289</v>
      </c>
      <c r="D21" s="287">
        <v>728.10867440656295</v>
      </c>
      <c r="E21" s="287">
        <v>730.33184440656294</v>
      </c>
      <c r="F21" s="287">
        <v>730.08893440656288</v>
      </c>
      <c r="G21" s="287">
        <v>736.26962440656291</v>
      </c>
      <c r="H21" s="287">
        <v>768.89384440656295</v>
      </c>
      <c r="I21" s="287">
        <v>791.24353440656296</v>
      </c>
      <c r="J21" s="287">
        <v>851.46266440656291</v>
      </c>
      <c r="K21" s="287">
        <v>847.16113440656295</v>
      </c>
      <c r="L21" s="287">
        <v>838.87111440656292</v>
      </c>
      <c r="M21" s="287">
        <v>832.96444440656296</v>
      </c>
      <c r="N21" s="287">
        <v>817.92507440656289</v>
      </c>
      <c r="O21" s="287">
        <v>838.49535440656291</v>
      </c>
      <c r="P21" s="287">
        <v>862.78862440656292</v>
      </c>
      <c r="Q21" s="287">
        <v>898.43446440656294</v>
      </c>
      <c r="R21" s="287">
        <v>927.67392440656295</v>
      </c>
      <c r="S21" s="287">
        <v>939.8745444065629</v>
      </c>
      <c r="T21" s="287">
        <v>872.96373440656293</v>
      </c>
      <c r="U21" s="287">
        <v>787.25413440656291</v>
      </c>
      <c r="V21" s="287">
        <v>783.07084440656297</v>
      </c>
      <c r="W21" s="287">
        <v>712.81499440656296</v>
      </c>
      <c r="X21" s="287">
        <v>627.0588044065629</v>
      </c>
      <c r="Y21" s="287">
        <v>724.58702440656293</v>
      </c>
      <c r="AG21" s="288"/>
    </row>
    <row r="22" spans="1:33" ht="15.75" x14ac:dyDescent="0.2">
      <c r="A22" s="286">
        <v>9</v>
      </c>
      <c r="B22" s="287">
        <v>726.68198440656295</v>
      </c>
      <c r="C22" s="287">
        <v>722.12718440656295</v>
      </c>
      <c r="D22" s="287">
        <v>692.21371440656287</v>
      </c>
      <c r="E22" s="287">
        <v>691.5332744065629</v>
      </c>
      <c r="F22" s="287">
        <v>718.54269440656287</v>
      </c>
      <c r="G22" s="287">
        <v>725.1422444065629</v>
      </c>
      <c r="H22" s="287">
        <v>697.42606440656289</v>
      </c>
      <c r="I22" s="287">
        <v>726.68935440656287</v>
      </c>
      <c r="J22" s="287">
        <v>790.38479440656295</v>
      </c>
      <c r="K22" s="287">
        <v>853.30526440656297</v>
      </c>
      <c r="L22" s="287">
        <v>860.95148440656294</v>
      </c>
      <c r="M22" s="287">
        <v>857.58587440656288</v>
      </c>
      <c r="N22" s="287">
        <v>851.08621440656293</v>
      </c>
      <c r="O22" s="287">
        <v>858.35253440656288</v>
      </c>
      <c r="P22" s="287">
        <v>866.99235440656287</v>
      </c>
      <c r="Q22" s="287">
        <v>884.4216444065629</v>
      </c>
      <c r="R22" s="287">
        <v>938.43097440656288</v>
      </c>
      <c r="S22" s="287">
        <v>978.76535440656289</v>
      </c>
      <c r="T22" s="287">
        <v>985.56687440656287</v>
      </c>
      <c r="U22" s="287">
        <v>955.14101440656293</v>
      </c>
      <c r="V22" s="287">
        <v>838.99472440656291</v>
      </c>
      <c r="W22" s="287">
        <v>804.81643440656296</v>
      </c>
      <c r="X22" s="287">
        <v>731.00392440656287</v>
      </c>
      <c r="Y22" s="287">
        <v>732.86066440656293</v>
      </c>
    </row>
    <row r="23" spans="1:33" ht="15.75" x14ac:dyDescent="0.2">
      <c r="A23" s="286">
        <v>10</v>
      </c>
      <c r="B23" s="287">
        <v>728.20696440656286</v>
      </c>
      <c r="C23" s="287">
        <v>727.97756440656292</v>
      </c>
      <c r="D23" s="287">
        <v>727.51673440656293</v>
      </c>
      <c r="E23" s="287">
        <v>730.08775440656291</v>
      </c>
      <c r="F23" s="287">
        <v>737.23247440656291</v>
      </c>
      <c r="G23" s="287">
        <v>797.44846440656295</v>
      </c>
      <c r="H23" s="287">
        <v>852.42765440656297</v>
      </c>
      <c r="I23" s="287">
        <v>1069.876894406563</v>
      </c>
      <c r="J23" s="287">
        <v>1110.7544644065631</v>
      </c>
      <c r="K23" s="287">
        <v>1110.1941444065631</v>
      </c>
      <c r="L23" s="287">
        <v>1098.3549444065629</v>
      </c>
      <c r="M23" s="287">
        <v>1106.7166444065631</v>
      </c>
      <c r="N23" s="287">
        <v>1101.309634406563</v>
      </c>
      <c r="O23" s="287">
        <v>1099.7484944065629</v>
      </c>
      <c r="P23" s="287">
        <v>1099.3505744065631</v>
      </c>
      <c r="Q23" s="287">
        <v>1114.3797244065631</v>
      </c>
      <c r="R23" s="287">
        <v>1157.8713344065629</v>
      </c>
      <c r="S23" s="287">
        <v>1158.7552044065631</v>
      </c>
      <c r="T23" s="287">
        <v>1135.1292044065631</v>
      </c>
      <c r="U23" s="287">
        <v>1100.140204406563</v>
      </c>
      <c r="V23" s="287">
        <v>1028.334924406563</v>
      </c>
      <c r="W23" s="287">
        <v>898.20063440656293</v>
      </c>
      <c r="X23" s="287">
        <v>787.52025440656291</v>
      </c>
      <c r="Y23" s="287">
        <v>763.20071440656295</v>
      </c>
    </row>
    <row r="24" spans="1:33" ht="15.75" x14ac:dyDescent="0.2">
      <c r="A24" s="286">
        <v>11</v>
      </c>
      <c r="B24" s="287">
        <v>742.27132440656294</v>
      </c>
      <c r="C24" s="287">
        <v>731.83655440656287</v>
      </c>
      <c r="D24" s="287">
        <v>729.8667544065629</v>
      </c>
      <c r="E24" s="287">
        <v>730.89248440656297</v>
      </c>
      <c r="F24" s="287">
        <v>741.7791744065629</v>
      </c>
      <c r="G24" s="287">
        <v>797.84948440656296</v>
      </c>
      <c r="H24" s="287">
        <v>862.18189440656295</v>
      </c>
      <c r="I24" s="287">
        <v>960.7767444065629</v>
      </c>
      <c r="J24" s="287">
        <v>994.67849440656289</v>
      </c>
      <c r="K24" s="287">
        <v>981.65580440656288</v>
      </c>
      <c r="L24" s="287">
        <v>969.37892440656287</v>
      </c>
      <c r="M24" s="287">
        <v>951.90247440656287</v>
      </c>
      <c r="N24" s="287">
        <v>949.64119440656293</v>
      </c>
      <c r="O24" s="287">
        <v>952.16509440656296</v>
      </c>
      <c r="P24" s="287">
        <v>953.32106440656287</v>
      </c>
      <c r="Q24" s="287">
        <v>967.86347440656289</v>
      </c>
      <c r="R24" s="287">
        <v>989.52552440656291</v>
      </c>
      <c r="S24" s="287">
        <v>1000.5097144065629</v>
      </c>
      <c r="T24" s="287">
        <v>985.68752440656294</v>
      </c>
      <c r="U24" s="287">
        <v>945.95432440656293</v>
      </c>
      <c r="V24" s="287">
        <v>866.67998440656288</v>
      </c>
      <c r="W24" s="287">
        <v>816.44742440656296</v>
      </c>
      <c r="X24" s="287">
        <v>728.43363440656287</v>
      </c>
      <c r="Y24" s="287">
        <v>719.46156440656296</v>
      </c>
    </row>
    <row r="25" spans="1:33" ht="15.75" x14ac:dyDescent="0.2">
      <c r="A25" s="286">
        <v>12</v>
      </c>
      <c r="B25" s="287">
        <v>719.87859440656291</v>
      </c>
      <c r="C25" s="287">
        <v>719.7212244065629</v>
      </c>
      <c r="D25" s="287">
        <v>720.09312440656288</v>
      </c>
      <c r="E25" s="287">
        <v>719.68356440656294</v>
      </c>
      <c r="F25" s="287">
        <v>719.92157440656297</v>
      </c>
      <c r="G25" s="287">
        <v>745.34107440656294</v>
      </c>
      <c r="H25" s="287">
        <v>817.11580440656292</v>
      </c>
      <c r="I25" s="287">
        <v>920.57120440656297</v>
      </c>
      <c r="J25" s="287">
        <v>942.06215440656297</v>
      </c>
      <c r="K25" s="287">
        <v>946.9279044065629</v>
      </c>
      <c r="L25" s="287">
        <v>928.83242440656295</v>
      </c>
      <c r="M25" s="287">
        <v>948.1089644065629</v>
      </c>
      <c r="N25" s="287">
        <v>952.30427440656297</v>
      </c>
      <c r="O25" s="287">
        <v>952.23540440656291</v>
      </c>
      <c r="P25" s="287">
        <v>954.77792440656287</v>
      </c>
      <c r="Q25" s="287">
        <v>966.42321440656292</v>
      </c>
      <c r="R25" s="287">
        <v>979.76528440656296</v>
      </c>
      <c r="S25" s="287">
        <v>977.71391440656294</v>
      </c>
      <c r="T25" s="287">
        <v>970.40834440656295</v>
      </c>
      <c r="U25" s="287">
        <v>952.57371440656289</v>
      </c>
      <c r="V25" s="287">
        <v>851.99589440656291</v>
      </c>
      <c r="W25" s="287">
        <v>781.29440440656288</v>
      </c>
      <c r="X25" s="287">
        <v>747.52041440656296</v>
      </c>
      <c r="Y25" s="287">
        <v>726.27860440656286</v>
      </c>
    </row>
    <row r="26" spans="1:33" ht="15.75" x14ac:dyDescent="0.2">
      <c r="A26" s="286">
        <v>13</v>
      </c>
      <c r="B26" s="287">
        <v>722.31494440656286</v>
      </c>
      <c r="C26" s="287">
        <v>722.22088440656296</v>
      </c>
      <c r="D26" s="287">
        <v>722.48930440656295</v>
      </c>
      <c r="E26" s="287">
        <v>723.2362644065629</v>
      </c>
      <c r="F26" s="287">
        <v>723.33079440656286</v>
      </c>
      <c r="G26" s="287">
        <v>771.36804440656294</v>
      </c>
      <c r="H26" s="287">
        <v>861.40482440656297</v>
      </c>
      <c r="I26" s="287">
        <v>999.98512440656293</v>
      </c>
      <c r="J26" s="287">
        <v>1011.123214406563</v>
      </c>
      <c r="K26" s="287">
        <v>1009.5573744065629</v>
      </c>
      <c r="L26" s="287">
        <v>999.19230440656293</v>
      </c>
      <c r="M26" s="287">
        <v>1005.5023644065629</v>
      </c>
      <c r="N26" s="287">
        <v>998.3083544065629</v>
      </c>
      <c r="O26" s="287">
        <v>1003.1577744065629</v>
      </c>
      <c r="P26" s="287">
        <v>1018.633844406563</v>
      </c>
      <c r="Q26" s="287">
        <v>1035.754604406563</v>
      </c>
      <c r="R26" s="287">
        <v>1059.657774406563</v>
      </c>
      <c r="S26" s="287">
        <v>1072.308014406563</v>
      </c>
      <c r="T26" s="287">
        <v>1060.3797544065631</v>
      </c>
      <c r="U26" s="287">
        <v>1021.031494406563</v>
      </c>
      <c r="V26" s="287">
        <v>967.53038440656292</v>
      </c>
      <c r="W26" s="287">
        <v>821.31503440656286</v>
      </c>
      <c r="X26" s="287">
        <v>778.09359440656294</v>
      </c>
      <c r="Y26" s="287">
        <v>730.1715544065629</v>
      </c>
    </row>
    <row r="27" spans="1:33" ht="15.75" x14ac:dyDescent="0.2">
      <c r="A27" s="286">
        <v>14</v>
      </c>
      <c r="B27" s="287">
        <v>725.7706644065629</v>
      </c>
      <c r="C27" s="287">
        <v>725.05414440656295</v>
      </c>
      <c r="D27" s="287">
        <v>725.31622440656292</v>
      </c>
      <c r="E27" s="287">
        <v>726.03400440656287</v>
      </c>
      <c r="F27" s="287">
        <v>776.05788440656295</v>
      </c>
      <c r="G27" s="287">
        <v>803.29786440656289</v>
      </c>
      <c r="H27" s="287">
        <v>919.21883440656291</v>
      </c>
      <c r="I27" s="287">
        <v>1018.4389344065629</v>
      </c>
      <c r="J27" s="287">
        <v>1032.9520644065631</v>
      </c>
      <c r="K27" s="287">
        <v>1009.4631944065629</v>
      </c>
      <c r="L27" s="287">
        <v>965.00727440656294</v>
      </c>
      <c r="M27" s="287">
        <v>967.98646440656296</v>
      </c>
      <c r="N27" s="287">
        <v>960.90269440656289</v>
      </c>
      <c r="O27" s="287">
        <v>968.87347440656288</v>
      </c>
      <c r="P27" s="287">
        <v>969.05771440656292</v>
      </c>
      <c r="Q27" s="287">
        <v>974.81180440656294</v>
      </c>
      <c r="R27" s="287">
        <v>1000.732814406563</v>
      </c>
      <c r="S27" s="287">
        <v>1008.231914406563</v>
      </c>
      <c r="T27" s="287">
        <v>1036.5039844065629</v>
      </c>
      <c r="U27" s="287">
        <v>1008.7895144065629</v>
      </c>
      <c r="V27" s="287">
        <v>943.38171440656288</v>
      </c>
      <c r="W27" s="287">
        <v>816.3390644065629</v>
      </c>
      <c r="X27" s="287">
        <v>780.08991440656291</v>
      </c>
      <c r="Y27" s="287">
        <v>749.32352440656291</v>
      </c>
    </row>
    <row r="28" spans="1:33" ht="15.75" x14ac:dyDescent="0.2">
      <c r="A28" s="286">
        <v>15</v>
      </c>
      <c r="B28" s="287">
        <v>753.43801440656296</v>
      </c>
      <c r="C28" s="287">
        <v>724.81189440656294</v>
      </c>
      <c r="D28" s="287">
        <v>724.18189440656295</v>
      </c>
      <c r="E28" s="287">
        <v>724.77641440656294</v>
      </c>
      <c r="F28" s="287">
        <v>726.25514440656286</v>
      </c>
      <c r="G28" s="287">
        <v>780.75878440656288</v>
      </c>
      <c r="H28" s="287">
        <v>833.4273644065629</v>
      </c>
      <c r="I28" s="287">
        <v>876.27260440656289</v>
      </c>
      <c r="J28" s="287">
        <v>952.80833440656295</v>
      </c>
      <c r="K28" s="287">
        <v>983.92716440656295</v>
      </c>
      <c r="L28" s="287">
        <v>974.81655440656289</v>
      </c>
      <c r="M28" s="287">
        <v>972.43728440656287</v>
      </c>
      <c r="N28" s="287">
        <v>937.1739444065629</v>
      </c>
      <c r="O28" s="287">
        <v>909.28231440656293</v>
      </c>
      <c r="P28" s="287">
        <v>971.65780440656295</v>
      </c>
      <c r="Q28" s="287">
        <v>994.0360644065629</v>
      </c>
      <c r="R28" s="287">
        <v>1012.4725644065629</v>
      </c>
      <c r="S28" s="287">
        <v>1013.5318244065629</v>
      </c>
      <c r="T28" s="287">
        <v>1003.7341544065629</v>
      </c>
      <c r="U28" s="287">
        <v>941.90723440656291</v>
      </c>
      <c r="V28" s="287">
        <v>859.59556440656297</v>
      </c>
      <c r="W28" s="287">
        <v>833.99571440656291</v>
      </c>
      <c r="X28" s="287">
        <v>752.04476440656288</v>
      </c>
      <c r="Y28" s="287">
        <v>724.11565440656295</v>
      </c>
    </row>
    <row r="29" spans="1:33" ht="15.75" x14ac:dyDescent="0.2">
      <c r="A29" s="286">
        <v>16</v>
      </c>
      <c r="B29" s="287">
        <v>726.84662440656291</v>
      </c>
      <c r="C29" s="287">
        <v>724.87658440656287</v>
      </c>
      <c r="D29" s="287">
        <v>722.54690440656293</v>
      </c>
      <c r="E29" s="287">
        <v>722.92309440656288</v>
      </c>
      <c r="F29" s="287">
        <v>722.82494440656296</v>
      </c>
      <c r="G29" s="287">
        <v>727.13510440656296</v>
      </c>
      <c r="H29" s="287">
        <v>778.77590440656286</v>
      </c>
      <c r="I29" s="287">
        <v>808.94502440656288</v>
      </c>
      <c r="J29" s="287">
        <v>865.29987440656294</v>
      </c>
      <c r="K29" s="287">
        <v>986.91401440656296</v>
      </c>
      <c r="L29" s="287">
        <v>987.59903440656296</v>
      </c>
      <c r="M29" s="287">
        <v>1002.3213544065629</v>
      </c>
      <c r="N29" s="287">
        <v>1003.5991044065629</v>
      </c>
      <c r="O29" s="287">
        <v>1010.594844406563</v>
      </c>
      <c r="P29" s="287">
        <v>1048.2226044065631</v>
      </c>
      <c r="Q29" s="287">
        <v>1087.3673144065631</v>
      </c>
      <c r="R29" s="287">
        <v>1110.643654406563</v>
      </c>
      <c r="S29" s="287">
        <v>1120.4563644065631</v>
      </c>
      <c r="T29" s="287">
        <v>1097.2670444065629</v>
      </c>
      <c r="U29" s="287">
        <v>1065.694724406563</v>
      </c>
      <c r="V29" s="287">
        <v>989.17081440656295</v>
      </c>
      <c r="W29" s="287">
        <v>862.27049440656288</v>
      </c>
      <c r="X29" s="287">
        <v>793.47878440656291</v>
      </c>
      <c r="Y29" s="287">
        <v>752.39056440656293</v>
      </c>
    </row>
    <row r="30" spans="1:33" ht="15.75" x14ac:dyDescent="0.2">
      <c r="A30" s="286">
        <v>17</v>
      </c>
      <c r="B30" s="287">
        <v>731.45336440656297</v>
      </c>
      <c r="C30" s="287">
        <v>728.01275440656286</v>
      </c>
      <c r="D30" s="287">
        <v>726.75520440656294</v>
      </c>
      <c r="E30" s="287">
        <v>729.64090440656287</v>
      </c>
      <c r="F30" s="287">
        <v>735.79596440656292</v>
      </c>
      <c r="G30" s="287">
        <v>822.28449440656289</v>
      </c>
      <c r="H30" s="287">
        <v>913.93875440656291</v>
      </c>
      <c r="I30" s="287">
        <v>1074.059424406563</v>
      </c>
      <c r="J30" s="287">
        <v>1074.686874406563</v>
      </c>
      <c r="K30" s="287">
        <v>1067.318644406563</v>
      </c>
      <c r="L30" s="287">
        <v>1058.5677944065631</v>
      </c>
      <c r="M30" s="287">
        <v>1071.8450344065629</v>
      </c>
      <c r="N30" s="287">
        <v>1069.317454406563</v>
      </c>
      <c r="O30" s="287">
        <v>1066.387084406563</v>
      </c>
      <c r="P30" s="287">
        <v>1072.586984406563</v>
      </c>
      <c r="Q30" s="287">
        <v>1088.7771444065631</v>
      </c>
      <c r="R30" s="287">
        <v>1109.9022644065631</v>
      </c>
      <c r="S30" s="287">
        <v>1106.2884144065631</v>
      </c>
      <c r="T30" s="287">
        <v>1079.8322744065631</v>
      </c>
      <c r="U30" s="287">
        <v>1035.607154406563</v>
      </c>
      <c r="V30" s="287">
        <v>935.50281440656295</v>
      </c>
      <c r="W30" s="287">
        <v>822.8304644065629</v>
      </c>
      <c r="X30" s="287">
        <v>781.64199440656296</v>
      </c>
      <c r="Y30" s="287">
        <v>767.55518440656294</v>
      </c>
    </row>
    <row r="31" spans="1:33" ht="15.75" x14ac:dyDescent="0.2">
      <c r="A31" s="286">
        <v>18</v>
      </c>
      <c r="B31" s="287">
        <v>724.84751440656294</v>
      </c>
      <c r="C31" s="287">
        <v>723.73530440656293</v>
      </c>
      <c r="D31" s="287">
        <v>723.93588440656288</v>
      </c>
      <c r="E31" s="287">
        <v>725.5040944065629</v>
      </c>
      <c r="F31" s="287">
        <v>771.81670440656296</v>
      </c>
      <c r="G31" s="287">
        <v>836.05715440656286</v>
      </c>
      <c r="H31" s="287">
        <v>965.05412440656289</v>
      </c>
      <c r="I31" s="287">
        <v>1092.0948944065631</v>
      </c>
      <c r="J31" s="287">
        <v>1082.1812644065631</v>
      </c>
      <c r="K31" s="287">
        <v>1071.656964406563</v>
      </c>
      <c r="L31" s="287">
        <v>1058.487294406563</v>
      </c>
      <c r="M31" s="287">
        <v>1065.758384406563</v>
      </c>
      <c r="N31" s="287">
        <v>1038.0826544065631</v>
      </c>
      <c r="O31" s="287">
        <v>1042.0026644065631</v>
      </c>
      <c r="P31" s="287">
        <v>1046.9564344065629</v>
      </c>
      <c r="Q31" s="287">
        <v>1058.2902044065631</v>
      </c>
      <c r="R31" s="287">
        <v>1060.047384406563</v>
      </c>
      <c r="S31" s="287">
        <v>1054.471704406563</v>
      </c>
      <c r="T31" s="287">
        <v>1030.334294406563</v>
      </c>
      <c r="U31" s="287">
        <v>990.00354440656292</v>
      </c>
      <c r="V31" s="287">
        <v>873.99725440656289</v>
      </c>
      <c r="W31" s="287">
        <v>803.3144344065629</v>
      </c>
      <c r="X31" s="287">
        <v>773.44302440656293</v>
      </c>
      <c r="Y31" s="287">
        <v>756.20303440656289</v>
      </c>
    </row>
    <row r="32" spans="1:33" ht="15.75" x14ac:dyDescent="0.2">
      <c r="A32" s="286">
        <v>19</v>
      </c>
      <c r="B32" s="287">
        <v>726.03457440656291</v>
      </c>
      <c r="C32" s="287">
        <v>725.64534440656291</v>
      </c>
      <c r="D32" s="287">
        <v>725.24218440656296</v>
      </c>
      <c r="E32" s="287">
        <v>726.29567440656297</v>
      </c>
      <c r="F32" s="287">
        <v>727.80304440656289</v>
      </c>
      <c r="G32" s="287">
        <v>812.5579944065629</v>
      </c>
      <c r="H32" s="287">
        <v>902.69663440656291</v>
      </c>
      <c r="I32" s="287">
        <v>995.6815544065629</v>
      </c>
      <c r="J32" s="287">
        <v>988.58245440656287</v>
      </c>
      <c r="K32" s="287">
        <v>980.48388440656288</v>
      </c>
      <c r="L32" s="287">
        <v>974.41559440656295</v>
      </c>
      <c r="M32" s="287">
        <v>977.06761440656294</v>
      </c>
      <c r="N32" s="287">
        <v>984.07269440656296</v>
      </c>
      <c r="O32" s="287">
        <v>988.70365440656292</v>
      </c>
      <c r="P32" s="287">
        <v>1001.4093944065629</v>
      </c>
      <c r="Q32" s="287">
        <v>1011.139024406563</v>
      </c>
      <c r="R32" s="287">
        <v>1062.619334406563</v>
      </c>
      <c r="S32" s="287">
        <v>1010.4911144065629</v>
      </c>
      <c r="T32" s="287">
        <v>1007.6642744065629</v>
      </c>
      <c r="U32" s="287">
        <v>986.95062440656295</v>
      </c>
      <c r="V32" s="287">
        <v>924.6597144065629</v>
      </c>
      <c r="W32" s="287">
        <v>829.24754440656295</v>
      </c>
      <c r="X32" s="287">
        <v>814.58079440656286</v>
      </c>
      <c r="Y32" s="287">
        <v>768.10465440656287</v>
      </c>
    </row>
    <row r="33" spans="1:28" ht="15.75" x14ac:dyDescent="0.2">
      <c r="A33" s="286">
        <v>20</v>
      </c>
      <c r="B33" s="287">
        <v>692.80298101408812</v>
      </c>
      <c r="C33" s="287">
        <v>691.79167507922773</v>
      </c>
      <c r="D33" s="287">
        <v>691.0175062921362</v>
      </c>
      <c r="E33" s="287">
        <v>692.64347797448977</v>
      </c>
      <c r="F33" s="287">
        <v>704.37142011970127</v>
      </c>
      <c r="G33" s="287">
        <v>764.07177498289548</v>
      </c>
      <c r="H33" s="287">
        <v>851.41913927787084</v>
      </c>
      <c r="I33" s="287">
        <v>951.11679772037974</v>
      </c>
      <c r="J33" s="287">
        <v>935.04845591684762</v>
      </c>
      <c r="K33" s="287">
        <v>919.44391304080318</v>
      </c>
      <c r="L33" s="287">
        <v>896.92511744721207</v>
      </c>
      <c r="M33" s="287">
        <v>896.90305724625568</v>
      </c>
      <c r="N33" s="287">
        <v>902.35589767322324</v>
      </c>
      <c r="O33" s="287">
        <v>903.97412632064004</v>
      </c>
      <c r="P33" s="287">
        <v>913.31705862680235</v>
      </c>
      <c r="Q33" s="287">
        <v>944.28050843746746</v>
      </c>
      <c r="R33" s="287">
        <v>994.93883245790732</v>
      </c>
      <c r="S33" s="287">
        <v>956.28723242509182</v>
      </c>
      <c r="T33" s="287">
        <v>920.88098197126817</v>
      </c>
      <c r="U33" s="287">
        <v>892.88736600706511</v>
      </c>
      <c r="V33" s="287">
        <v>835.21152283565425</v>
      </c>
      <c r="W33" s="287">
        <v>777.94367768303425</v>
      </c>
      <c r="X33" s="287">
        <v>728.89020549754389</v>
      </c>
      <c r="Y33" s="287">
        <v>704.03581391942328</v>
      </c>
    </row>
    <row r="34" spans="1:28" ht="15.75" x14ac:dyDescent="0.2">
      <c r="A34" s="286">
        <v>21</v>
      </c>
      <c r="B34" s="287">
        <v>788.78338440656296</v>
      </c>
      <c r="C34" s="287">
        <v>786.69478440656292</v>
      </c>
      <c r="D34" s="287">
        <v>785.70800440656296</v>
      </c>
      <c r="E34" s="287">
        <v>788.26388440656297</v>
      </c>
      <c r="F34" s="287">
        <v>813.31995440656294</v>
      </c>
      <c r="G34" s="287">
        <v>858.29361440656294</v>
      </c>
      <c r="H34" s="287">
        <v>959.59655440656286</v>
      </c>
      <c r="I34" s="287">
        <v>1085.286554406563</v>
      </c>
      <c r="J34" s="287">
        <v>1056.164614406563</v>
      </c>
      <c r="K34" s="287">
        <v>1029.527374406563</v>
      </c>
      <c r="L34" s="287">
        <v>985.29362440656291</v>
      </c>
      <c r="M34" s="287">
        <v>982.2911544065629</v>
      </c>
      <c r="N34" s="287">
        <v>987.28522440656286</v>
      </c>
      <c r="O34" s="287">
        <v>985.92649440656294</v>
      </c>
      <c r="P34" s="287">
        <v>993.65885440656291</v>
      </c>
      <c r="Q34" s="287">
        <v>1053.1116944065629</v>
      </c>
      <c r="R34" s="287">
        <v>1112.9143944065631</v>
      </c>
      <c r="S34" s="287">
        <v>1080.2536444065631</v>
      </c>
      <c r="T34" s="287">
        <v>1005.6594844065629</v>
      </c>
      <c r="U34" s="287">
        <v>965.41808440656291</v>
      </c>
      <c r="V34" s="287">
        <v>901.70544440656295</v>
      </c>
      <c r="W34" s="287">
        <v>873.35543440656295</v>
      </c>
      <c r="X34" s="287">
        <v>778.56475440656288</v>
      </c>
      <c r="Y34" s="287">
        <v>770.90996440656295</v>
      </c>
    </row>
    <row r="35" spans="1:28" ht="15.75" x14ac:dyDescent="0.2">
      <c r="A35" s="286">
        <v>22</v>
      </c>
      <c r="B35" s="287">
        <v>810.63457440656293</v>
      </c>
      <c r="C35" s="287">
        <v>769.04342440656296</v>
      </c>
      <c r="D35" s="287">
        <v>768.55893440656291</v>
      </c>
      <c r="E35" s="287">
        <v>769.70524440656288</v>
      </c>
      <c r="F35" s="287">
        <v>777.98053440656292</v>
      </c>
      <c r="G35" s="287">
        <v>813.23565440656296</v>
      </c>
      <c r="H35" s="287">
        <v>846.60669440656295</v>
      </c>
      <c r="I35" s="287">
        <v>879.32722440656289</v>
      </c>
      <c r="J35" s="287">
        <v>1002.1391444065629</v>
      </c>
      <c r="K35" s="287">
        <v>1026.582944406563</v>
      </c>
      <c r="L35" s="287">
        <v>1028.614284406563</v>
      </c>
      <c r="M35" s="287">
        <v>1028.9205144065629</v>
      </c>
      <c r="N35" s="287">
        <v>1037.3915044065629</v>
      </c>
      <c r="O35" s="287">
        <v>1051.0507244065629</v>
      </c>
      <c r="P35" s="287">
        <v>1062.005604406563</v>
      </c>
      <c r="Q35" s="287">
        <v>1045.560694406563</v>
      </c>
      <c r="R35" s="287">
        <v>1063.9327944065631</v>
      </c>
      <c r="S35" s="287">
        <v>1059.5819144065631</v>
      </c>
      <c r="T35" s="287">
        <v>1031.319604406563</v>
      </c>
      <c r="U35" s="287">
        <v>1009.5643444065629</v>
      </c>
      <c r="V35" s="287">
        <v>952.69462440656287</v>
      </c>
      <c r="W35" s="287">
        <v>852.54107440656287</v>
      </c>
      <c r="X35" s="287">
        <v>846.6522844065629</v>
      </c>
      <c r="Y35" s="287">
        <v>808.41665440656288</v>
      </c>
    </row>
    <row r="36" spans="1:28" s="291" customFormat="1" ht="15.75" x14ac:dyDescent="0.2">
      <c r="A36" s="286">
        <v>23</v>
      </c>
      <c r="B36" s="287">
        <v>772.82245440656288</v>
      </c>
      <c r="C36" s="287">
        <v>764.40314440656289</v>
      </c>
      <c r="D36" s="287">
        <v>764.5332744065629</v>
      </c>
      <c r="E36" s="287">
        <v>767.3275344065629</v>
      </c>
      <c r="F36" s="287">
        <v>768.6123444065629</v>
      </c>
      <c r="G36" s="287">
        <v>795.87557440656292</v>
      </c>
      <c r="H36" s="287">
        <v>826.15033440656293</v>
      </c>
      <c r="I36" s="287">
        <v>831.38592440656294</v>
      </c>
      <c r="J36" s="287">
        <v>889.55670440656297</v>
      </c>
      <c r="K36" s="287">
        <v>1012.7172244065629</v>
      </c>
      <c r="L36" s="287">
        <v>1025.476694406563</v>
      </c>
      <c r="M36" s="287">
        <v>1025.349234406563</v>
      </c>
      <c r="N36" s="287">
        <v>1024.276914406563</v>
      </c>
      <c r="O36" s="287">
        <v>1029.495874406563</v>
      </c>
      <c r="P36" s="287">
        <v>1052.5491044065629</v>
      </c>
      <c r="Q36" s="287">
        <v>1082.3423644065631</v>
      </c>
      <c r="R36" s="287">
        <v>1104.8469644065631</v>
      </c>
      <c r="S36" s="287">
        <v>1127.284834406563</v>
      </c>
      <c r="T36" s="287">
        <v>1119.462974406563</v>
      </c>
      <c r="U36" s="287">
        <v>1082.1583444065629</v>
      </c>
      <c r="V36" s="287">
        <v>931.78721440656295</v>
      </c>
      <c r="W36" s="287">
        <v>870.43253440656292</v>
      </c>
      <c r="X36" s="287">
        <v>826.54058440656297</v>
      </c>
      <c r="Y36" s="287">
        <v>824.25880440656294</v>
      </c>
    </row>
    <row r="37" spans="1:28" ht="14.25" customHeight="1" x14ac:dyDescent="0.2">
      <c r="A37" s="286">
        <v>24</v>
      </c>
      <c r="B37" s="287">
        <v>766.04098440656287</v>
      </c>
      <c r="C37" s="287">
        <v>763.9977444065629</v>
      </c>
      <c r="D37" s="287">
        <v>764.03721440656295</v>
      </c>
      <c r="E37" s="287">
        <v>764.89811440656297</v>
      </c>
      <c r="F37" s="287">
        <v>770.21386440656295</v>
      </c>
      <c r="G37" s="287">
        <v>830.67219440656288</v>
      </c>
      <c r="H37" s="287">
        <v>892.90235440656295</v>
      </c>
      <c r="I37" s="287">
        <v>1062.5895844065631</v>
      </c>
      <c r="J37" s="287">
        <v>1100.6522444065631</v>
      </c>
      <c r="K37" s="287">
        <v>1094.1694444065631</v>
      </c>
      <c r="L37" s="287">
        <v>1081.494254406563</v>
      </c>
      <c r="M37" s="287">
        <v>1083.832494406563</v>
      </c>
      <c r="N37" s="287">
        <v>1083.0880344065631</v>
      </c>
      <c r="O37" s="287">
        <v>1086.892024406563</v>
      </c>
      <c r="P37" s="287">
        <v>1106.140854406563</v>
      </c>
      <c r="Q37" s="287">
        <v>1127.773604406563</v>
      </c>
      <c r="R37" s="287">
        <v>1145.1519544065629</v>
      </c>
      <c r="S37" s="287">
        <v>1148.7605744065631</v>
      </c>
      <c r="T37" s="287">
        <v>1138.0843644065631</v>
      </c>
      <c r="U37" s="287">
        <v>1127.525044406563</v>
      </c>
      <c r="V37" s="287">
        <v>1094.353844406563</v>
      </c>
      <c r="W37" s="287">
        <v>1003.584174406563</v>
      </c>
      <c r="X37" s="287">
        <v>864.46718440656286</v>
      </c>
      <c r="Y37" s="287">
        <v>818.74364440656291</v>
      </c>
      <c r="AB37" s="292"/>
    </row>
    <row r="38" spans="1:28" ht="15.75" x14ac:dyDescent="0.2">
      <c r="A38" s="286">
        <v>25</v>
      </c>
      <c r="B38" s="287">
        <v>784.72126440656291</v>
      </c>
      <c r="C38" s="287">
        <v>778.90892440656296</v>
      </c>
      <c r="D38" s="287">
        <v>776.61373440656291</v>
      </c>
      <c r="E38" s="287">
        <v>778.39054440656287</v>
      </c>
      <c r="F38" s="287">
        <v>808.83520440656287</v>
      </c>
      <c r="G38" s="287">
        <v>886.53720440656286</v>
      </c>
      <c r="H38" s="287">
        <v>933.61792440656291</v>
      </c>
      <c r="I38" s="287">
        <v>1062.9573544065631</v>
      </c>
      <c r="J38" s="287">
        <v>1066.5998544065631</v>
      </c>
      <c r="K38" s="287">
        <v>1036.680014406563</v>
      </c>
      <c r="L38" s="287">
        <v>1027.9452744065629</v>
      </c>
      <c r="M38" s="287">
        <v>1030.9119044065631</v>
      </c>
      <c r="N38" s="287">
        <v>1020.7916344065629</v>
      </c>
      <c r="O38" s="287">
        <v>1026.5194244065631</v>
      </c>
      <c r="P38" s="287">
        <v>1030.1109844065629</v>
      </c>
      <c r="Q38" s="287">
        <v>1044.581954406563</v>
      </c>
      <c r="R38" s="287">
        <v>1060.910774406563</v>
      </c>
      <c r="S38" s="287">
        <v>1068.7295944065631</v>
      </c>
      <c r="T38" s="287">
        <v>1063.0819344065631</v>
      </c>
      <c r="U38" s="287">
        <v>1076.4761644065629</v>
      </c>
      <c r="V38" s="287">
        <v>1019.6244444065629</v>
      </c>
      <c r="W38" s="287">
        <v>943.93608440656294</v>
      </c>
      <c r="X38" s="287">
        <v>892.60764440656294</v>
      </c>
      <c r="Y38" s="287">
        <v>834.99631440656287</v>
      </c>
    </row>
    <row r="39" spans="1:28" ht="15.75" x14ac:dyDescent="0.2">
      <c r="A39" s="286">
        <v>26</v>
      </c>
      <c r="B39" s="287">
        <v>776.86627440656287</v>
      </c>
      <c r="C39" s="287">
        <v>774.47481440656293</v>
      </c>
      <c r="D39" s="287">
        <v>773.54455440656295</v>
      </c>
      <c r="E39" s="287">
        <v>775.8485644065629</v>
      </c>
      <c r="F39" s="287">
        <v>817.45752440656292</v>
      </c>
      <c r="G39" s="287">
        <v>892.85229440656292</v>
      </c>
      <c r="H39" s="287">
        <v>954.75773440656292</v>
      </c>
      <c r="I39" s="287">
        <v>1091.1660044065629</v>
      </c>
      <c r="J39" s="287">
        <v>1087.418234406563</v>
      </c>
      <c r="K39" s="287">
        <v>1071.3516244065631</v>
      </c>
      <c r="L39" s="287">
        <v>1059.4527444065629</v>
      </c>
      <c r="M39" s="287">
        <v>1060.384654406563</v>
      </c>
      <c r="N39" s="287">
        <v>1063.2898444065631</v>
      </c>
      <c r="O39" s="287">
        <v>1070.435884406563</v>
      </c>
      <c r="P39" s="287">
        <v>1078.7483544065631</v>
      </c>
      <c r="Q39" s="287">
        <v>1085.446764406563</v>
      </c>
      <c r="R39" s="287">
        <v>1110.559244406563</v>
      </c>
      <c r="S39" s="287">
        <v>1116.9470844065631</v>
      </c>
      <c r="T39" s="287">
        <v>1100.076364406563</v>
      </c>
      <c r="U39" s="287">
        <v>1043.6990644065631</v>
      </c>
      <c r="V39" s="287">
        <v>1004.2272844065629</v>
      </c>
      <c r="W39" s="287">
        <v>945.37621440656289</v>
      </c>
      <c r="X39" s="287">
        <v>863.06280440656292</v>
      </c>
      <c r="Y39" s="287">
        <v>815.79981440656286</v>
      </c>
    </row>
    <row r="40" spans="1:28" ht="15" customHeight="1" x14ac:dyDescent="0.2">
      <c r="A40" s="286">
        <v>27</v>
      </c>
      <c r="B40" s="287">
        <v>784.36213440656286</v>
      </c>
      <c r="C40" s="287">
        <v>780.77445440656288</v>
      </c>
      <c r="D40" s="287">
        <v>778.85427440656292</v>
      </c>
      <c r="E40" s="287">
        <v>781.71704440656288</v>
      </c>
      <c r="F40" s="287">
        <v>809.85057440656294</v>
      </c>
      <c r="G40" s="287">
        <v>910.15876440656291</v>
      </c>
      <c r="H40" s="287">
        <v>945.38430440656293</v>
      </c>
      <c r="I40" s="287">
        <v>1035.915964406563</v>
      </c>
      <c r="J40" s="287">
        <v>1029.9871844065631</v>
      </c>
      <c r="K40" s="287">
        <v>1051.5165144065629</v>
      </c>
      <c r="L40" s="287">
        <v>1051.594204406563</v>
      </c>
      <c r="M40" s="287">
        <v>1054.1347644065631</v>
      </c>
      <c r="N40" s="287">
        <v>1050.300064406563</v>
      </c>
      <c r="O40" s="287">
        <v>1041.9554744065631</v>
      </c>
      <c r="P40" s="287">
        <v>1054.5426344065631</v>
      </c>
      <c r="Q40" s="287">
        <v>1069.8912644065631</v>
      </c>
      <c r="R40" s="287">
        <v>1072.5891144065631</v>
      </c>
      <c r="S40" s="287">
        <v>1112.0975744065631</v>
      </c>
      <c r="T40" s="287">
        <v>1112.7018544065629</v>
      </c>
      <c r="U40" s="287">
        <v>1054.8913544065631</v>
      </c>
      <c r="V40" s="287">
        <v>1005.6079344065629</v>
      </c>
      <c r="W40" s="287">
        <v>916.36098440656292</v>
      </c>
      <c r="X40" s="287">
        <v>842.90233440656289</v>
      </c>
      <c r="Y40" s="287">
        <v>795.09628440656286</v>
      </c>
    </row>
    <row r="41" spans="1:28" ht="15.75" x14ac:dyDescent="0.2">
      <c r="A41" s="286">
        <v>28</v>
      </c>
      <c r="B41" s="287">
        <v>786.13515440656295</v>
      </c>
      <c r="C41" s="287">
        <v>782.16074440656291</v>
      </c>
      <c r="D41" s="287">
        <v>780.97923440656291</v>
      </c>
      <c r="E41" s="287">
        <v>782.85522440656291</v>
      </c>
      <c r="F41" s="287">
        <v>836.63219440656292</v>
      </c>
      <c r="G41" s="287">
        <v>893.9518144065629</v>
      </c>
      <c r="H41" s="287">
        <v>981.00947440656296</v>
      </c>
      <c r="I41" s="287">
        <v>1062.5922444065629</v>
      </c>
      <c r="J41" s="287">
        <v>1055.1989944065631</v>
      </c>
      <c r="K41" s="287">
        <v>1059.139664406563</v>
      </c>
      <c r="L41" s="287">
        <v>1053.1839244065629</v>
      </c>
      <c r="M41" s="287">
        <v>1079.6362944065631</v>
      </c>
      <c r="N41" s="287">
        <v>1075.6149844065631</v>
      </c>
      <c r="O41" s="287">
        <v>1095.0513644065629</v>
      </c>
      <c r="P41" s="287">
        <v>1099.2426844065631</v>
      </c>
      <c r="Q41" s="287">
        <v>1113.9814744065629</v>
      </c>
      <c r="R41" s="287">
        <v>1114.1869944065629</v>
      </c>
      <c r="S41" s="287">
        <v>1124.221434406563</v>
      </c>
      <c r="T41" s="287">
        <v>1114.343024406563</v>
      </c>
      <c r="U41" s="287">
        <v>1060.4787244065631</v>
      </c>
      <c r="V41" s="287">
        <v>1020.8809944065629</v>
      </c>
      <c r="W41" s="287">
        <v>1005.9927444065629</v>
      </c>
      <c r="X41" s="287">
        <v>953.64117440656287</v>
      </c>
      <c r="Y41" s="287">
        <v>847.61916440656296</v>
      </c>
    </row>
    <row r="42" spans="1:28" ht="15.75" x14ac:dyDescent="0.2">
      <c r="A42" s="286">
        <v>29</v>
      </c>
      <c r="B42" s="287">
        <v>850.17127440656293</v>
      </c>
      <c r="C42" s="287">
        <v>819.09353440656287</v>
      </c>
      <c r="D42" s="287">
        <v>782.03841440656288</v>
      </c>
      <c r="E42" s="287">
        <v>827.48962440656294</v>
      </c>
      <c r="F42" s="287">
        <v>873.30513440656296</v>
      </c>
      <c r="G42" s="287">
        <v>922.67668440656291</v>
      </c>
      <c r="H42" s="287">
        <v>940.26772440656293</v>
      </c>
      <c r="I42" s="287">
        <v>1074.692914406563</v>
      </c>
      <c r="J42" s="287">
        <v>1169.860874406563</v>
      </c>
      <c r="K42" s="287">
        <v>1172.1912344065631</v>
      </c>
      <c r="L42" s="287">
        <v>1162.4786344065631</v>
      </c>
      <c r="M42" s="287">
        <v>1163.7152744065631</v>
      </c>
      <c r="N42" s="287">
        <v>1158.2883144065631</v>
      </c>
      <c r="O42" s="287">
        <v>1158.0301344065631</v>
      </c>
      <c r="P42" s="287">
        <v>1168.234344406563</v>
      </c>
      <c r="Q42" s="287">
        <v>1187.885524406563</v>
      </c>
      <c r="R42" s="287">
        <v>1184.923014406563</v>
      </c>
      <c r="S42" s="287">
        <v>1192.1161444065631</v>
      </c>
      <c r="T42" s="287">
        <v>1181.618774406563</v>
      </c>
      <c r="U42" s="287">
        <v>1151.439224406563</v>
      </c>
      <c r="V42" s="287">
        <v>1096.839784406563</v>
      </c>
      <c r="W42" s="287">
        <v>1053.0595644065631</v>
      </c>
      <c r="X42" s="287">
        <v>1002.2227944065629</v>
      </c>
      <c r="Y42" s="287">
        <v>907.78101440656292</v>
      </c>
    </row>
    <row r="43" spans="1:28" ht="15.75" x14ac:dyDescent="0.2">
      <c r="A43" s="286">
        <v>30</v>
      </c>
      <c r="B43" s="287">
        <v>828.9875244065629</v>
      </c>
      <c r="C43" s="287">
        <v>788.33717440656289</v>
      </c>
      <c r="D43" s="287">
        <v>786.68603440656295</v>
      </c>
      <c r="E43" s="287">
        <v>786.27268440656292</v>
      </c>
      <c r="F43" s="287">
        <v>791.19113440656292</v>
      </c>
      <c r="G43" s="287">
        <v>830.26969440656296</v>
      </c>
      <c r="H43" s="287">
        <v>878.17021440656288</v>
      </c>
      <c r="I43" s="287">
        <v>903.0644344065629</v>
      </c>
      <c r="J43" s="287">
        <v>929.29563440656295</v>
      </c>
      <c r="K43" s="287">
        <v>1028.7115044065631</v>
      </c>
      <c r="L43" s="287">
        <v>1001.0343044065629</v>
      </c>
      <c r="M43" s="287">
        <v>1001.2849844065629</v>
      </c>
      <c r="N43" s="287">
        <v>943.94668440656289</v>
      </c>
      <c r="O43" s="287">
        <v>951.08595440656291</v>
      </c>
      <c r="P43" s="287">
        <v>967.15584440656289</v>
      </c>
      <c r="Q43" s="287">
        <v>1005.5037444065629</v>
      </c>
      <c r="R43" s="287">
        <v>1031.1037944065631</v>
      </c>
      <c r="S43" s="287">
        <v>1043.144984406563</v>
      </c>
      <c r="T43" s="287">
        <v>1020.7837344065629</v>
      </c>
      <c r="U43" s="287">
        <v>995.15083440656292</v>
      </c>
      <c r="V43" s="287">
        <v>939.56306440656294</v>
      </c>
      <c r="W43" s="287">
        <v>894.11300440656294</v>
      </c>
      <c r="X43" s="287">
        <v>785.50799440656294</v>
      </c>
      <c r="Y43" s="287">
        <v>779.59040440656293</v>
      </c>
    </row>
    <row r="44" spans="1:28" ht="15.75" x14ac:dyDescent="0.2">
      <c r="A44" s="286">
        <v>31</v>
      </c>
      <c r="B44" s="287">
        <v>728.01617440656287</v>
      </c>
      <c r="C44" s="287">
        <v>724.7966444065629</v>
      </c>
      <c r="D44" s="287">
        <v>724.80073440656292</v>
      </c>
      <c r="E44" s="287">
        <v>726.74271440656287</v>
      </c>
      <c r="F44" s="287">
        <v>736.38232440656293</v>
      </c>
      <c r="G44" s="287">
        <v>799.56517440656296</v>
      </c>
      <c r="H44" s="287">
        <v>837.53073440656294</v>
      </c>
      <c r="I44" s="287">
        <v>920.91316440656294</v>
      </c>
      <c r="J44" s="287">
        <v>927.04555440656293</v>
      </c>
      <c r="K44" s="287">
        <v>926.18008440656297</v>
      </c>
      <c r="L44" s="287">
        <v>924.86962440656293</v>
      </c>
      <c r="M44" s="287">
        <v>930.93818440656287</v>
      </c>
      <c r="N44" s="287">
        <v>921.5058944065629</v>
      </c>
      <c r="O44" s="287">
        <v>925.2132544065629</v>
      </c>
      <c r="P44" s="287">
        <v>934.10057440656294</v>
      </c>
      <c r="Q44" s="287">
        <v>944.98430440656296</v>
      </c>
      <c r="R44" s="287">
        <v>939.88720440656289</v>
      </c>
      <c r="S44" s="287">
        <v>934.31998440656287</v>
      </c>
      <c r="T44" s="287">
        <v>920.74158440656288</v>
      </c>
      <c r="U44" s="287">
        <v>892.88743440656287</v>
      </c>
      <c r="V44" s="287">
        <v>860.88205440656293</v>
      </c>
      <c r="W44" s="287">
        <v>822.89608440656286</v>
      </c>
      <c r="X44" s="287">
        <v>754.85124440656296</v>
      </c>
      <c r="Y44" s="287">
        <v>728.3885944065629</v>
      </c>
    </row>
    <row r="45" spans="1:28" ht="15.75" x14ac:dyDescent="0.2">
      <c r="A45" s="28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</row>
    <row r="47" spans="1:28" s="6" customFormat="1" ht="15.75" x14ac:dyDescent="0.25">
      <c r="A47" s="313" t="s">
        <v>76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275">
        <v>425827.98466877756</v>
      </c>
      <c r="O47" s="275"/>
      <c r="P47" s="314"/>
      <c r="Q47" s="314"/>
      <c r="R47" s="314"/>
      <c r="S47" s="314"/>
      <c r="T47" s="314"/>
      <c r="U47" s="314"/>
      <c r="V47" s="314"/>
      <c r="W47" s="314"/>
      <c r="X47" s="314"/>
      <c r="Y47" s="314"/>
    </row>
    <row r="48" spans="1:28" ht="15.75" x14ac:dyDescent="0.25">
      <c r="A48" s="276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</row>
    <row r="49" spans="1:25" ht="15.75" x14ac:dyDescent="0.25">
      <c r="A49" s="296"/>
      <c r="B49" s="297"/>
      <c r="C49" s="297"/>
      <c r="D49" s="297"/>
      <c r="E49" s="297"/>
      <c r="F49" s="297"/>
      <c r="G49" s="297"/>
      <c r="H49" s="297"/>
      <c r="I49" s="297"/>
      <c r="J49" s="298"/>
      <c r="K49" s="299" t="s">
        <v>10</v>
      </c>
      <c r="L49" s="299"/>
      <c r="M49" s="299"/>
      <c r="N49" s="299"/>
      <c r="O49" s="276"/>
      <c r="P49" s="276"/>
      <c r="Q49" s="276"/>
      <c r="R49" s="276"/>
      <c r="S49" s="276"/>
      <c r="T49" s="276"/>
      <c r="U49" s="300"/>
      <c r="V49" s="300"/>
      <c r="W49" s="300"/>
      <c r="X49" s="300"/>
      <c r="Y49" s="300"/>
    </row>
    <row r="50" spans="1:25" ht="15.75" x14ac:dyDescent="0.25">
      <c r="A50" s="301"/>
      <c r="B50" s="302"/>
      <c r="C50" s="302"/>
      <c r="D50" s="302"/>
      <c r="E50" s="302"/>
      <c r="F50" s="302"/>
      <c r="G50" s="302"/>
      <c r="H50" s="302"/>
      <c r="I50" s="302"/>
      <c r="J50" s="303"/>
      <c r="K50" s="304" t="s">
        <v>24</v>
      </c>
      <c r="L50" s="304"/>
      <c r="M50" s="304" t="s">
        <v>12</v>
      </c>
      <c r="N50" s="304"/>
      <c r="O50" s="276"/>
      <c r="P50" s="276"/>
      <c r="Q50" s="276"/>
      <c r="R50" s="300"/>
      <c r="S50" s="300"/>
      <c r="T50" s="300"/>
      <c r="U50" s="300"/>
      <c r="V50" s="300"/>
      <c r="W50" s="300"/>
      <c r="X50" s="300"/>
      <c r="Y50" s="300"/>
    </row>
    <row r="51" spans="1:25" ht="15.75" x14ac:dyDescent="0.25">
      <c r="A51" s="305" t="s">
        <v>77</v>
      </c>
      <c r="B51" s="306"/>
      <c r="C51" s="306"/>
      <c r="D51" s="306"/>
      <c r="E51" s="306"/>
      <c r="F51" s="306"/>
      <c r="G51" s="306"/>
      <c r="H51" s="306"/>
      <c r="I51" s="306"/>
      <c r="J51" s="307"/>
      <c r="K51" s="308">
        <v>1913.14</v>
      </c>
      <c r="L51" s="308"/>
      <c r="M51" s="309">
        <v>2077.1600000000003</v>
      </c>
      <c r="N51" s="310"/>
      <c r="O51" s="276"/>
      <c r="P51" s="276"/>
      <c r="Q51" s="276"/>
      <c r="R51" s="300"/>
      <c r="S51" s="300"/>
      <c r="T51" s="300"/>
      <c r="U51" s="300"/>
      <c r="V51" s="300"/>
      <c r="W51" s="300"/>
      <c r="X51" s="300"/>
      <c r="Y51" s="300"/>
    </row>
    <row r="52" spans="1:25" ht="15.75" x14ac:dyDescent="0.25">
      <c r="A52" s="305" t="s">
        <v>69</v>
      </c>
      <c r="B52" s="306"/>
      <c r="C52" s="306"/>
      <c r="D52" s="306"/>
      <c r="E52" s="306"/>
      <c r="F52" s="306"/>
      <c r="G52" s="306"/>
      <c r="H52" s="306"/>
      <c r="I52" s="306"/>
      <c r="J52" s="307"/>
      <c r="K52" s="308">
        <v>27.7</v>
      </c>
      <c r="L52" s="308"/>
      <c r="M52" s="308">
        <v>27.7</v>
      </c>
      <c r="N52" s="308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</row>
  </sheetData>
  <mergeCells count="23">
    <mergeCell ref="A9:M9"/>
    <mergeCell ref="N9:O9"/>
    <mergeCell ref="A1:Y1"/>
    <mergeCell ref="A2:Y2"/>
    <mergeCell ref="A3:Y3"/>
    <mergeCell ref="A4:Y5"/>
    <mergeCell ref="A6:Y6"/>
    <mergeCell ref="A7:Y7"/>
    <mergeCell ref="A51:J51"/>
    <mergeCell ref="K51:L51"/>
    <mergeCell ref="M51:N51"/>
    <mergeCell ref="A52:J52"/>
    <mergeCell ref="K52:L52"/>
    <mergeCell ref="M52:N52"/>
    <mergeCell ref="A47:M47"/>
    <mergeCell ref="N47:O47"/>
    <mergeCell ref="A49:J50"/>
    <mergeCell ref="K49:N49"/>
    <mergeCell ref="K50:L50"/>
    <mergeCell ref="M50:N50"/>
    <mergeCell ref="A11:Y11"/>
    <mergeCell ref="A12:A13"/>
    <mergeCell ref="B12:Y12"/>
  </mergeCells>
  <printOptions horizontalCentered="1"/>
  <pageMargins left="0.59055118110236227" right="0.39370078740157483" top="0" bottom="0" header="0.19685039370078741" footer="0.19685039370078741"/>
  <pageSetup paperSize="8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2016-11-10T03:57:04Z</dcterms:created>
  <dcterms:modified xsi:type="dcterms:W3CDTF">2016-11-23T04:34:34Z</dcterms:modified>
</cp:coreProperties>
</file>