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30" windowWidth="23955" windowHeight="10470"/>
  </bookViews>
  <sheets>
    <sheet name="1 ЦК " sheetId="14" r:id="rId1"/>
    <sheet name="3 ЦК (ТЭК)" sheetId="15" r:id="rId2"/>
    <sheet name="3 ЦК (СЭС)" sheetId="16" r:id="rId3"/>
    <sheet name="5 ЦК" sheetId="4" r:id="rId4"/>
    <sheet name="ПОТЕРИ" sheetId="3" r:id="rId5"/>
  </sheets>
  <externalReferences>
    <externalReference r:id="rId6"/>
  </externalReferences>
  <definedNames>
    <definedName name="TM" localSheetId="0">#REF!</definedName>
    <definedName name="TM" localSheetId="2">#REF!</definedName>
    <definedName name="TM" localSheetId="1">#REF!</definedName>
    <definedName name="TM">#REF!</definedName>
    <definedName name="_xlnm.Print_Area" localSheetId="0">'1 ЦК '!$A$1:$E$25</definedName>
    <definedName name="_xlnm.Print_Area" localSheetId="2">'3 ЦК (СЭС)'!$A$1:$Y$50</definedName>
    <definedName name="_xlnm.Print_Area" localSheetId="1">'3 ЦК (ТЭК)'!$A$1:$D$15</definedName>
    <definedName name="_xlnm.Print_Area" localSheetId="3">'5 ЦК'!$A$1:$F$28</definedName>
  </definedNames>
  <calcPr calcId="145621"/>
</workbook>
</file>

<file path=xl/calcChain.xml><?xml version="1.0" encoding="utf-8"?>
<calcChain xmlns="http://schemas.openxmlformats.org/spreadsheetml/2006/main">
  <c r="J8" i="3" l="1"/>
  <c r="D28" i="4"/>
  <c r="G33" i="4" l="1"/>
  <c r="E22" i="4" l="1"/>
  <c r="E16" i="4" s="1"/>
  <c r="E15" i="4" s="1"/>
  <c r="F15" i="4" l="1"/>
  <c r="F16" i="4" s="1"/>
  <c r="F22" i="4" s="1"/>
  <c r="D15" i="4"/>
  <c r="E12" i="4" l="1"/>
  <c r="F12" i="4" s="1"/>
  <c r="F13" i="4" s="1"/>
  <c r="J7" i="3" l="1"/>
  <c r="D16" i="4"/>
  <c r="D22" i="4" s="1"/>
  <c r="E13" i="4" l="1"/>
  <c r="D13" i="4"/>
</calcChain>
</file>

<file path=xl/sharedStrings.xml><?xml version="1.0" encoding="utf-8"?>
<sst xmlns="http://schemas.openxmlformats.org/spreadsheetml/2006/main" count="138" uniqueCount="61">
  <si>
    <t xml:space="preserve">по договорам энергоснабжения </t>
  </si>
  <si>
    <t>№№ п/п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</si>
  <si>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</si>
  <si>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</si>
  <si>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</si>
  <si>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</si>
  <si>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</si>
  <si>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</si>
  <si>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</si>
  <si>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</si>
  <si>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</si>
  <si>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</si>
  <si>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</si>
  <si>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</si>
  <si>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</si>
  <si>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</si>
  <si>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</si>
  <si>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</si>
  <si>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</si>
  <si>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</si>
  <si>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</si>
  <si>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</si>
  <si>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Одноставочный тариф</t>
  </si>
  <si>
    <t>средневзвешенная нерегулируемая цена на электрическую энергию (мощность)</t>
  </si>
  <si>
    <t>НН</t>
  </si>
  <si>
    <t>Нерегулируемые цены на электрическую энергию (мощность),</t>
  </si>
  <si>
    <t>1.1.2</t>
  </si>
  <si>
    <t>Наименование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</si>
  <si>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</si>
  <si>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Показатель                                                                             (цены указываются без НДС)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</si>
  <si>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</si>
  <si>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</si>
  <si>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-ставка на оплату технологических потерь</t>
  </si>
  <si>
    <t>руб./МВт</t>
  </si>
  <si>
    <t>Одноставочная плата за услуги, связанная с процессом снабжения электрической энергией (мощностью)</t>
  </si>
  <si>
    <t>Показатель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</si>
  <si>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</si>
  <si>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</si>
  <si>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</si>
  <si>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</si>
  <si>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0 %  -  доля покупки потерь по регулируемой цене (бета) </t>
  </si>
  <si>
    <t>Ед.изм.</t>
  </si>
  <si>
    <t xml:space="preserve">Цена </t>
  </si>
  <si>
    <t>Цена на электроэнергию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</si>
  <si>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</si>
  <si>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</si>
  <si>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 ГП ОАО "ЭК "Восток" </t>
  </si>
  <si>
    <t>Информация о расчёте нерегулируемой составляющей 
в ставке покупки потерь электроэнергии</t>
  </si>
  <si>
    <t xml:space="preserve">Нерегулируемые цены в зоне деятельности 
ГП ОАО "Тюменская энергосбытовая компания" </t>
  </si>
  <si>
    <t>2. Третья ценовая категория</t>
  </si>
  <si>
    <r>
      <t xml:space="preserve"> на территории Тюменской области, ХМАО и ЯНАО в июле 2013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</si>
  <si>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r>
      <t xml:space="preserve"> на территории Тюменской области, ХМАО и ЯНАО
в июле 2013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</si>
  <si>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июль 2013 года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</si>
  <si>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</si>
  <si>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</si>
  <si>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</si>
  <si>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</si>
  <si>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</si>
  <si>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</si>
  <si>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t>3. Третья ценовая категория</t>
  </si>
  <si>
    <t>4. Пятая ценовая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</si>
</sst>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  <numFmt numFmtId="170" formatCode="0.000"/>
    <numFmt numFmtId="171" formatCode="#,##0.000000"/>
  </numFmts>
  <fonts count="4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u/>
      <sz val="7.5"/>
      <color indexed="12"/>
      <name val="Arial Cyr"/>
      <charset val="204"/>
    </font>
    <font>
      <b/>
      <sz val="11"/>
      <color indexed="56"/>
      <name val="Calibri"/>
      <family val="2"/>
      <charset val="204"/>
    </font>
    <font>
      <sz val="13"/>
      <color theme="1"/>
      <name val="Arial"/>
      <family val="2"/>
      <charset val="204"/>
    </font>
    <font>
      <sz val="11"/>
      <name val="Arial Cyr"/>
      <family val="2"/>
      <charset val="204"/>
    </font>
    <font>
      <sz val="12"/>
      <name val="Times New Roman"/>
      <family val="1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6"/>
      <name val="Arial"/>
      <family val="2"/>
      <charset val="204"/>
    </font>
    <font>
      <sz val="13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16" fillId="0" borderId="43" applyNumberFormat="0" applyFill="0" applyAlignment="0" applyProtection="0"/>
    <xf numFmtId="0" fontId="12" fillId="0" borderId="0"/>
    <xf numFmtId="38" fontId="13" fillId="10" borderId="0" applyNumberFormat="0" applyBorder="0" applyAlignment="0" applyProtection="0"/>
    <xf numFmtId="10" fontId="13" fillId="11" borderId="21" applyNumberFormat="0" applyBorder="0" applyAlignment="0" applyProtection="0"/>
    <xf numFmtId="37" fontId="14" fillId="0" borderId="0"/>
    <xf numFmtId="37" fontId="14" fillId="0" borderId="0"/>
    <xf numFmtId="167" fontId="15" fillId="0" borderId="0"/>
    <xf numFmtId="1" fontId="3" fillId="0" borderId="0">
      <alignment horizontal="right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6" fillId="0" borderId="45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15" borderId="46" applyNumberFormat="0" applyFont="0" applyAlignment="0" applyProtection="0"/>
    <xf numFmtId="0" fontId="20" fillId="0" borderId="47" applyNumberFormat="0" applyFill="0" applyAlignment="0" applyProtection="0"/>
    <xf numFmtId="0" fontId="17" fillId="4" borderId="0" applyNumberFormat="0" applyBorder="0" applyAlignment="0" applyProtection="0"/>
    <xf numFmtId="0" fontId="21" fillId="16" borderId="48" applyNumberFormat="0" applyAlignment="0" applyProtection="0"/>
    <xf numFmtId="0" fontId="19" fillId="0" borderId="0" applyNumberFormat="0" applyFill="0" applyBorder="0" applyAlignment="0" applyProtection="0"/>
    <xf numFmtId="0" fontId="11" fillId="15" borderId="46" applyNumberFormat="0" applyFont="0" applyAlignment="0" applyProtection="0"/>
    <xf numFmtId="0" fontId="22" fillId="17" borderId="0" applyNumberFormat="0" applyBorder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20" fillId="0" borderId="47" applyNumberFormat="0" applyFill="0" applyAlignment="0" applyProtection="0"/>
    <xf numFmtId="0" fontId="23" fillId="16" borderId="48" applyNumberFormat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 applyNumberFormat="0"/>
    <xf numFmtId="0" fontId="2" fillId="0" borderId="0"/>
    <xf numFmtId="0" fontId="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32" fillId="0" borderId="0"/>
    <xf numFmtId="0" fontId="1" fillId="0" borderId="0"/>
    <xf numFmtId="0" fontId="3" fillId="0" borderId="0"/>
    <xf numFmtId="0" fontId="3" fillId="0" borderId="0"/>
    <xf numFmtId="0" fontId="32" fillId="0" borderId="0"/>
    <xf numFmtId="0" fontId="13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9" fontId="2" fillId="0" borderId="0" applyFont="0" applyFill="0" applyBorder="0" applyAlignment="0" applyProtection="0"/>
    <xf numFmtId="0" fontId="2" fillId="0" borderId="0"/>
    <xf numFmtId="0" fontId="28" fillId="0" borderId="0"/>
    <xf numFmtId="0" fontId="2" fillId="0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3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0" borderId="43" applyNumberFormat="0" applyFill="0" applyAlignment="0" applyProtection="0"/>
    <xf numFmtId="0" fontId="29" fillId="12" borderId="0" applyNumberFormat="0" applyBorder="0" applyAlignment="0" applyProtection="0"/>
    <xf numFmtId="0" fontId="16" fillId="0" borderId="43" applyNumberFormat="0" applyFill="0" applyAlignment="0" applyProtection="0"/>
    <xf numFmtId="0" fontId="27" fillId="14" borderId="44" applyNumberFormat="0" applyAlignment="0" applyProtection="0"/>
    <xf numFmtId="0" fontId="3" fillId="0" borderId="0"/>
    <xf numFmtId="0" fontId="3" fillId="0" borderId="0"/>
    <xf numFmtId="0" fontId="29" fillId="13" borderId="0" applyNumberFormat="0" applyBorder="0" applyAlignment="0" applyProtection="0"/>
    <xf numFmtId="0" fontId="17" fillId="4" borderId="0" applyNumberFormat="0" applyBorder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11" fillId="15" borderId="46" applyNumberFormat="0" applyFont="0" applyAlignment="0" applyProtection="0"/>
    <xf numFmtId="0" fontId="31" fillId="0" borderId="49" applyNumberFormat="0" applyFill="0" applyAlignment="0" applyProtection="0"/>
    <xf numFmtId="0" fontId="2" fillId="0" borderId="0"/>
    <xf numFmtId="0" fontId="11" fillId="3" borderId="0" applyNumberFormat="0" applyBorder="0" applyAlignment="0" applyProtection="0"/>
    <xf numFmtId="0" fontId="11" fillId="0" borderId="0"/>
    <xf numFmtId="0" fontId="11" fillId="0" borderId="0"/>
    <xf numFmtId="0" fontId="20" fillId="0" borderId="47" applyNumberFormat="0" applyFill="0" applyAlignment="0" applyProtection="0"/>
    <xf numFmtId="0" fontId="20" fillId="0" borderId="47" applyNumberFormat="0" applyFill="0" applyAlignment="0" applyProtection="0"/>
    <xf numFmtId="0" fontId="23" fillId="16" borderId="48" applyNumberFormat="0" applyAlignment="0" applyProtection="0"/>
    <xf numFmtId="0" fontId="23" fillId="16" borderId="48" applyNumberFormat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6" fillId="6" borderId="0" applyNumberFormat="0" applyBorder="0" applyAlignment="0" applyProtection="0"/>
    <xf numFmtId="0" fontId="20" fillId="0" borderId="47" applyNumberFormat="0" applyFill="0" applyAlignment="0" applyProtection="0"/>
    <xf numFmtId="0" fontId="21" fillId="16" borderId="48" applyNumberFormat="0" applyAlignment="0" applyProtection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213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165" fontId="3" fillId="0" borderId="0" xfId="0" applyNumberFormat="1" applyFont="1" applyFill="1" applyBorder="1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left" wrapText="1" indent="1"/>
    </xf>
    <xf numFmtId="0" fontId="3" fillId="0" borderId="15" xfId="0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/>
    </xf>
    <xf numFmtId="165" fontId="3" fillId="0" borderId="15" xfId="1" applyNumberFormat="1" applyFont="1" applyFill="1" applyBorder="1" applyAlignment="1">
      <alignment horizontal="center" vertical="center"/>
    </xf>
    <xf numFmtId="165" fontId="3" fillId="0" borderId="16" xfId="1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left" wrapText="1" indent="1"/>
    </xf>
    <xf numFmtId="0" fontId="3" fillId="0" borderId="18" xfId="0" applyFont="1" applyFill="1" applyBorder="1" applyAlignment="1">
      <alignment horizontal="center"/>
    </xf>
    <xf numFmtId="165" fontId="3" fillId="0" borderId="18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21" xfId="1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3" fillId="0" borderId="29" xfId="0" applyFont="1" applyFill="1" applyBorder="1"/>
    <xf numFmtId="0" fontId="3" fillId="0" borderId="30" xfId="0" applyFont="1" applyFill="1" applyBorder="1"/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left" wrapText="1" indent="1"/>
    </xf>
    <xf numFmtId="0" fontId="3" fillId="0" borderId="7" xfId="0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165" fontId="3" fillId="0" borderId="34" xfId="1" applyNumberFormat="1" applyFont="1" applyFill="1" applyBorder="1" applyAlignment="1">
      <alignment horizontal="center"/>
    </xf>
    <xf numFmtId="165" fontId="3" fillId="0" borderId="31" xfId="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11" xfId="0" applyFont="1" applyFill="1" applyBorder="1"/>
    <xf numFmtId="0" fontId="3" fillId="0" borderId="5" xfId="0" applyFont="1" applyFill="1" applyBorder="1"/>
    <xf numFmtId="166" fontId="7" fillId="0" borderId="21" xfId="0" applyNumberFormat="1" applyFont="1" applyFill="1" applyBorder="1" applyAlignment="1">
      <alignment horizontal="center" vertical="center"/>
    </xf>
    <xf numFmtId="166" fontId="7" fillId="0" borderId="22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wrapText="1" indent="1"/>
    </xf>
    <xf numFmtId="0" fontId="3" fillId="0" borderId="29" xfId="0" applyFont="1" applyFill="1" applyBorder="1" applyAlignment="1">
      <alignment horizontal="center"/>
    </xf>
    <xf numFmtId="49" fontId="3" fillId="0" borderId="29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3" fillId="0" borderId="7" xfId="0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/>
    </xf>
    <xf numFmtId="49" fontId="3" fillId="0" borderId="33" xfId="0" applyNumberFormat="1" applyFont="1" applyFill="1" applyBorder="1" applyAlignment="1">
      <alignment horizontal="left" wrapText="1" indent="1"/>
    </xf>
    <xf numFmtId="0" fontId="3" fillId="0" borderId="33" xfId="0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165" fontId="3" fillId="0" borderId="51" xfId="1" applyNumberFormat="1" applyFont="1" applyFill="1" applyBorder="1" applyAlignment="1">
      <alignment horizontal="center"/>
    </xf>
    <xf numFmtId="165" fontId="3" fillId="0" borderId="39" xfId="1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166" fontId="33" fillId="0" borderId="53" xfId="44" applyNumberFormat="1" applyFont="1" applyFill="1" applyBorder="1" applyAlignment="1">
      <alignment horizontal="center" vertical="center"/>
    </xf>
    <xf numFmtId="166" fontId="33" fillId="0" borderId="22" xfId="44" applyNumberFormat="1" applyFont="1" applyFill="1" applyBorder="1" applyAlignment="1">
      <alignment horizontal="center" vertical="center"/>
    </xf>
    <xf numFmtId="166" fontId="33" fillId="0" borderId="31" xfId="44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65" fontId="6" fillId="0" borderId="13" xfId="1" applyNumberFormat="1" applyFont="1" applyFill="1" applyBorder="1" applyAlignment="1">
      <alignment horizontal="center"/>
    </xf>
    <xf numFmtId="166" fontId="6" fillId="0" borderId="21" xfId="0" applyNumberFormat="1" applyFont="1" applyFill="1" applyBorder="1" applyAlignment="1">
      <alignment horizontal="center"/>
    </xf>
    <xf numFmtId="165" fontId="6" fillId="0" borderId="24" xfId="1" applyNumberFormat="1" applyFont="1" applyFill="1" applyBorder="1" applyAlignment="1">
      <alignment horizontal="center"/>
    </xf>
    <xf numFmtId="165" fontId="6" fillId="0" borderId="22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37" fillId="0" borderId="0" xfId="0" applyFont="1" applyFill="1"/>
    <xf numFmtId="164" fontId="38" fillId="0" borderId="0" xfId="0" applyNumberFormat="1" applyFont="1" applyFill="1"/>
    <xf numFmtId="49" fontId="38" fillId="0" borderId="0" xfId="0" applyNumberFormat="1" applyFont="1" applyFill="1"/>
    <xf numFmtId="0" fontId="38" fillId="0" borderId="0" xfId="0" applyFont="1" applyFill="1" applyAlignment="1">
      <alignment horizontal="center"/>
    </xf>
    <xf numFmtId="0" fontId="38" fillId="0" borderId="0" xfId="0" applyFont="1" applyFill="1"/>
    <xf numFmtId="164" fontId="40" fillId="0" borderId="0" xfId="0" applyNumberFormat="1" applyFont="1" applyFill="1" applyAlignment="1">
      <alignment horizontal="left" wrapText="1"/>
    </xf>
    <xf numFmtId="164" fontId="40" fillId="0" borderId="0" xfId="0" applyNumberFormat="1" applyFont="1" applyFill="1" applyAlignment="1">
      <alignment horizontal="left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right"/>
    </xf>
    <xf numFmtId="0" fontId="9" fillId="0" borderId="54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164" fontId="41" fillId="0" borderId="0" xfId="0" applyNumberFormat="1" applyFont="1" applyFill="1"/>
    <xf numFmtId="166" fontId="6" fillId="0" borderId="2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65" fontId="6" fillId="0" borderId="59" xfId="1" applyNumberFormat="1" applyFont="1" applyFill="1" applyBorder="1" applyAlignment="1">
      <alignment horizontal="center"/>
    </xf>
    <xf numFmtId="165" fontId="3" fillId="0" borderId="60" xfId="1" applyNumberFormat="1" applyFont="1" applyFill="1" applyBorder="1" applyAlignment="1">
      <alignment horizontal="center"/>
    </xf>
    <xf numFmtId="165" fontId="3" fillId="0" borderId="60" xfId="1" applyNumberFormat="1" applyFont="1" applyFill="1" applyBorder="1" applyAlignment="1">
      <alignment horizontal="center" vertical="center"/>
    </xf>
    <xf numFmtId="165" fontId="3" fillId="0" borderId="61" xfId="1" applyNumberFormat="1" applyFont="1" applyFill="1" applyBorder="1" applyAlignment="1">
      <alignment horizontal="center" vertical="center"/>
    </xf>
    <xf numFmtId="165" fontId="3" fillId="0" borderId="64" xfId="0" applyNumberFormat="1" applyFont="1" applyFill="1" applyBorder="1"/>
    <xf numFmtId="49" fontId="6" fillId="0" borderId="38" xfId="0" applyNumberFormat="1" applyFont="1" applyFill="1" applyBorder="1" applyAlignment="1">
      <alignment horizontal="center"/>
    </xf>
    <xf numFmtId="49" fontId="6" fillId="0" borderId="57" xfId="0" applyNumberFormat="1" applyFont="1" applyFill="1" applyBorder="1" applyAlignment="1">
      <alignment wrapText="1"/>
    </xf>
    <xf numFmtId="165" fontId="6" fillId="0" borderId="57" xfId="0" applyNumberFormat="1" applyFont="1" applyFill="1" applyBorder="1" applyAlignment="1">
      <alignment wrapText="1"/>
    </xf>
    <xf numFmtId="165" fontId="3" fillId="0" borderId="67" xfId="1" applyNumberFormat="1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165" fontId="3" fillId="0" borderId="36" xfId="0" applyNumberFormat="1" applyFont="1" applyFill="1" applyBorder="1"/>
    <xf numFmtId="165" fontId="6" fillId="2" borderId="65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165" fontId="6" fillId="2" borderId="53" xfId="1" applyNumberFormat="1" applyFont="1" applyFill="1" applyBorder="1" applyAlignment="1">
      <alignment horizontal="center" vertical="center"/>
    </xf>
    <xf numFmtId="165" fontId="6" fillId="2" borderId="33" xfId="1" applyNumberFormat="1" applyFont="1" applyFill="1" applyBorder="1" applyAlignment="1">
      <alignment horizontal="center" vertical="center"/>
    </xf>
    <xf numFmtId="165" fontId="6" fillId="2" borderId="51" xfId="1" applyNumberFormat="1" applyFont="1" applyFill="1" applyBorder="1" applyAlignment="1">
      <alignment horizontal="center" vertical="center"/>
    </xf>
    <xf numFmtId="165" fontId="3" fillId="2" borderId="33" xfId="1" applyNumberFormat="1" applyFont="1" applyFill="1" applyBorder="1" applyAlignment="1">
      <alignment horizontal="center" vertical="center"/>
    </xf>
    <xf numFmtId="165" fontId="3" fillId="2" borderId="51" xfId="1" applyNumberFormat="1" applyFont="1" applyFill="1" applyBorder="1" applyAlignment="1">
      <alignment horizontal="center" vertical="center"/>
    </xf>
    <xf numFmtId="165" fontId="3" fillId="0" borderId="22" xfId="0" applyNumberFormat="1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1" fontId="3" fillId="0" borderId="0" xfId="61" applyNumberFormat="1" applyFont="1" applyFill="1" applyBorder="1" applyAlignment="1">
      <alignment horizontal="right"/>
    </xf>
    <xf numFmtId="49" fontId="38" fillId="0" borderId="0" xfId="0" applyNumberFormat="1" applyFont="1" applyFill="1" applyBorder="1" applyAlignment="1">
      <alignment vertical="center" wrapText="1"/>
    </xf>
    <xf numFmtId="164" fontId="38" fillId="0" borderId="0" xfId="0" applyNumberFormat="1" applyFont="1" applyFill="1" applyAlignment="1">
      <alignment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38" fillId="0" borderId="0" xfId="0" applyNumberFormat="1" applyFont="1" applyFill="1" applyAlignment="1">
      <alignment horizontal="center" vertical="center" wrapText="1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 applyBorder="1" applyAlignment="1">
      <alignment horizontal="center" vertical="top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left" wrapText="1"/>
    </xf>
    <xf numFmtId="49" fontId="5" fillId="0" borderId="35" xfId="0" applyNumberFormat="1" applyFont="1" applyFill="1" applyBorder="1" applyAlignment="1">
      <alignment horizontal="left" wrapText="1"/>
    </xf>
    <xf numFmtId="49" fontId="5" fillId="0" borderId="37" xfId="0" applyNumberFormat="1" applyFont="1" applyFill="1" applyBorder="1" applyAlignment="1">
      <alignment horizontal="left" wrapText="1"/>
    </xf>
    <xf numFmtId="49" fontId="5" fillId="0" borderId="68" xfId="0" applyNumberFormat="1" applyFont="1" applyFill="1" applyBorder="1" applyAlignment="1">
      <alignment horizontal="center" vertical="center" wrapText="1"/>
    </xf>
    <xf numFmtId="49" fontId="5" fillId="0" borderId="69" xfId="0" applyNumberFormat="1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wrapText="1"/>
    </xf>
    <xf numFmtId="49" fontId="6" fillId="0" borderId="66" xfId="0" applyNumberFormat="1" applyFont="1" applyFill="1" applyBorder="1" applyAlignment="1">
      <alignment horizontal="left" wrapText="1"/>
    </xf>
    <xf numFmtId="49" fontId="3" fillId="0" borderId="32" xfId="0" applyNumberFormat="1" applyFont="1" applyFill="1" applyBorder="1" applyAlignment="1">
      <alignment horizontal="left" wrapText="1"/>
    </xf>
    <xf numFmtId="0" fontId="3" fillId="0" borderId="33" xfId="0" applyFont="1" applyFill="1" applyBorder="1"/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left" vertical="center" wrapText="1"/>
    </xf>
    <xf numFmtId="170" fontId="3" fillId="0" borderId="24" xfId="0" applyNumberFormat="1" applyFont="1" applyFill="1" applyBorder="1" applyAlignment="1">
      <alignment horizontal="center" vertical="center"/>
    </xf>
    <xf numFmtId="170" fontId="3" fillId="0" borderId="50" xfId="0" applyNumberFormat="1" applyFont="1" applyFill="1" applyBorder="1" applyAlignment="1">
      <alignment horizontal="center" vertical="center"/>
    </xf>
    <xf numFmtId="170" fontId="3" fillId="0" borderId="25" xfId="0" applyNumberFormat="1" applyFont="1" applyFill="1" applyBorder="1" applyAlignment="1">
      <alignment horizontal="center" vertical="center"/>
    </xf>
    <xf numFmtId="170" fontId="3" fillId="0" borderId="27" xfId="0" applyNumberFormat="1" applyFont="1" applyFill="1" applyBorder="1" applyAlignment="1">
      <alignment horizontal="center" vertical="center" wrapText="1"/>
    </xf>
    <xf numFmtId="170" fontId="3" fillId="0" borderId="56" xfId="0" applyNumberFormat="1" applyFont="1" applyFill="1" applyBorder="1" applyAlignment="1">
      <alignment horizontal="center" vertical="center" wrapText="1"/>
    </xf>
    <xf numFmtId="170" fontId="3" fillId="0" borderId="28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54" xfId="0" applyNumberFormat="1" applyFont="1" applyFill="1" applyBorder="1" applyAlignment="1">
      <alignment horizontal="center" vertical="center" wrapText="1"/>
    </xf>
    <xf numFmtId="164" fontId="5" fillId="0" borderId="26" xfId="0" applyNumberFormat="1" applyFont="1" applyFill="1" applyBorder="1" applyAlignment="1">
      <alignment horizontal="center" vertical="center" wrapText="1"/>
    </xf>
    <xf numFmtId="49" fontId="5" fillId="0" borderId="65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38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left" vertical="center" wrapText="1"/>
    </xf>
    <xf numFmtId="0" fontId="35" fillId="0" borderId="50" xfId="0" applyFont="1" applyFill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5" fillId="0" borderId="11" xfId="0" applyFont="1" applyFill="1" applyBorder="1" applyAlignment="1">
      <alignment horizontal="left" vertical="center" wrapText="1"/>
    </xf>
    <xf numFmtId="49" fontId="38" fillId="0" borderId="0" xfId="0" applyNumberFormat="1" applyFont="1" applyFill="1" applyAlignment="1">
      <alignment horizontal="center" vertical="center"/>
    </xf>
    <xf numFmtId="0" fontId="42" fillId="2" borderId="70" xfId="0" applyFont="1" applyFill="1" applyBorder="1" applyAlignment="1">
      <alignment horizontal="left" vertical="center" wrapText="1"/>
    </xf>
    <xf numFmtId="0" fontId="43" fillId="2" borderId="71" xfId="0" applyFont="1" applyFill="1" applyBorder="1" applyAlignment="1">
      <alignment horizontal="center" wrapText="1"/>
    </xf>
    <xf numFmtId="0" fontId="44" fillId="2" borderId="71" xfId="0" applyFont="1" applyFill="1" applyBorder="1" applyAlignment="1">
      <alignment horizontal="center" vertical="top" wrapText="1"/>
    </xf>
    <xf numFmtId="0" fontId="43" fillId="2" borderId="71" xfId="0" applyFont="1" applyFill="1" applyBorder="1" applyAlignment="1">
      <alignment horizontal="center" wrapText="1"/>
    </xf>
    <xf numFmtId="1" fontId="43" fillId="2" borderId="71" xfId="0" applyNumberFormat="1" applyFont="1" applyFill="1" applyBorder="1" applyAlignment="1">
      <alignment horizontal="center" wrapText="1"/>
    </xf>
    <xf numFmtId="0" fontId="43" fillId="2" borderId="71" xfId="0" applyFont="1" applyFill="1" applyBorder="1" applyAlignment="1">
      <alignment horizontal="center" vertical="top" wrapText="1"/>
    </xf>
    <xf numFmtId="166" fontId="2" fillId="0" borderId="21" xfId="158" applyNumberFormat="1" applyFill="1" applyBorder="1"/>
    <xf numFmtId="0" fontId="43" fillId="2" borderId="72" xfId="0" applyFont="1" applyFill="1" applyBorder="1" applyAlignment="1">
      <alignment horizontal="center" vertical="top" wrapText="1"/>
    </xf>
    <xf numFmtId="0" fontId="43" fillId="2" borderId="21" xfId="0" applyFont="1" applyFill="1" applyBorder="1" applyAlignment="1">
      <alignment horizontal="center" vertical="top" wrapText="1"/>
    </xf>
    <xf numFmtId="0" fontId="43" fillId="2" borderId="0" xfId="0" applyFont="1" applyFill="1" applyBorder="1" applyAlignment="1">
      <alignment horizontal="center" vertical="top" wrapText="1"/>
    </xf>
    <xf numFmtId="4" fontId="43" fillId="2" borderId="0" xfId="1" applyNumberFormat="1" applyFont="1" applyFill="1" applyBorder="1" applyAlignment="1">
      <alignment horizontal="center" vertical="center" wrapText="1"/>
    </xf>
    <xf numFmtId="0" fontId="42" fillId="2" borderId="57" xfId="0" applyFont="1" applyFill="1" applyBorder="1" applyAlignment="1">
      <alignment horizontal="left" vertical="center" wrapText="1"/>
    </xf>
    <xf numFmtId="0" fontId="42" fillId="2" borderId="0" xfId="0" applyFont="1" applyFill="1"/>
    <xf numFmtId="49" fontId="43" fillId="2" borderId="58" xfId="0" applyNumberFormat="1" applyFont="1" applyFill="1" applyBorder="1" applyAlignment="1">
      <alignment horizontal="center" vertical="center" wrapText="1"/>
    </xf>
    <xf numFmtId="49" fontId="43" fillId="2" borderId="73" xfId="0" applyNumberFormat="1" applyFont="1" applyFill="1" applyBorder="1" applyAlignment="1">
      <alignment horizontal="center" vertical="center" wrapText="1"/>
    </xf>
    <xf numFmtId="49" fontId="43" fillId="2" borderId="74" xfId="0" applyNumberFormat="1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3" fillId="2" borderId="0" xfId="0" applyFont="1" applyFill="1"/>
    <xf numFmtId="49" fontId="43" fillId="2" borderId="51" xfId="0" applyNumberFormat="1" applyFont="1" applyFill="1" applyBorder="1" applyAlignment="1">
      <alignment horizontal="center" vertical="center" wrapText="1"/>
    </xf>
    <xf numFmtId="49" fontId="43" fillId="2" borderId="57" xfId="0" applyNumberFormat="1" applyFont="1" applyFill="1" applyBorder="1" applyAlignment="1">
      <alignment horizontal="center" vertical="center" wrapText="1"/>
    </xf>
    <xf numFmtId="49" fontId="43" fillId="2" borderId="75" xfId="0" applyNumberFormat="1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49" fontId="43" fillId="2" borderId="24" xfId="0" applyNumberFormat="1" applyFont="1" applyFill="1" applyBorder="1" applyAlignment="1">
      <alignment horizontal="left" wrapText="1"/>
    </xf>
    <xf numFmtId="49" fontId="43" fillId="2" borderId="50" xfId="0" applyNumberFormat="1" applyFont="1" applyFill="1" applyBorder="1" applyAlignment="1">
      <alignment horizontal="left" wrapText="1"/>
    </xf>
    <xf numFmtId="49" fontId="43" fillId="2" borderId="41" xfId="0" applyNumberFormat="1" applyFont="1" applyFill="1" applyBorder="1" applyAlignment="1">
      <alignment horizontal="left" wrapText="1"/>
    </xf>
    <xf numFmtId="4" fontId="43" fillId="2" borderId="21" xfId="1" applyNumberFormat="1" applyFont="1" applyFill="1" applyBorder="1" applyAlignment="1">
      <alignment horizontal="center"/>
    </xf>
    <xf numFmtId="0" fontId="45" fillId="2" borderId="24" xfId="0" applyFont="1" applyFill="1" applyBorder="1" applyAlignment="1">
      <alignment horizontal="center" vertical="center"/>
    </xf>
    <xf numFmtId="0" fontId="45" fillId="2" borderId="50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horizontal="center" vertical="center"/>
    </xf>
    <xf numFmtId="0" fontId="45" fillId="2" borderId="0" xfId="0" applyFont="1" applyFill="1"/>
    <xf numFmtId="165" fontId="42" fillId="2" borderId="57" xfId="1" applyNumberFormat="1" applyFont="1" applyFill="1" applyBorder="1" applyAlignment="1">
      <alignment horizontal="center" vertical="center" wrapText="1"/>
    </xf>
  </cellXfs>
  <cellStyles count="159">
    <cellStyle name="_x0004_" xfId="3"/>
    <cellStyle name="?" xfId="4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Гиперссылка 2" xfId="14"/>
    <cellStyle name="Є" xfId="15"/>
    <cellStyle name="Є_x0004_" xfId="16"/>
    <cellStyle name="ЄЀЄЄЄ" xfId="17"/>
    <cellStyle name="ЄЄ" xfId="18"/>
    <cellStyle name="ЄЄ_x0004_" xfId="19"/>
    <cellStyle name="ЄЄЀЄ" xfId="20"/>
    <cellStyle name="ЄЄЄ_x0004_" xfId="21"/>
    <cellStyle name="ЄЄ_x0004_Є_x0004_" xfId="22"/>
    <cellStyle name="ЄЄЄЄ_x0004_" xfId="23"/>
    <cellStyle name="ЄЄЄЄЄ" xfId="24"/>
    <cellStyle name="ЄЄЄЄЄ_x0004_" xfId="25"/>
    <cellStyle name="ЄЄЄЄЄ 2" xfId="26"/>
    <cellStyle name="ЄЄЄЄЄ 3" xfId="27"/>
    <cellStyle name="ЄЄЄЄЄ 4" xfId="28"/>
    <cellStyle name="ЄЄЄЄ_x0004_ЄЄЄ" xfId="29"/>
    <cellStyle name="ЄЄЄЄЄ_x0004_ЄЄЄ" xfId="30"/>
    <cellStyle name="ЄЄ_x0004_ЄЄЄЄЄЄЄ" xfId="31"/>
    <cellStyle name="Обычный" xfId="0" builtinId="0"/>
    <cellStyle name="Обычный 10" xfId="32"/>
    <cellStyle name="Обычный 10 2" xfId="158"/>
    <cellStyle name="Обычный 11" xfId="33"/>
    <cellStyle name="Обычный 12" xfId="34"/>
    <cellStyle name="Обычный 12 2" xfId="35"/>
    <cellStyle name="Обычный 12 3" xfId="36"/>
    <cellStyle name="Обычный 13" xfId="37"/>
    <cellStyle name="Обычный 14" xfId="38"/>
    <cellStyle name="Обычный 14 2" xfId="39"/>
    <cellStyle name="Обычный 15" xfId="40"/>
    <cellStyle name="Обычный 16" xfId="41"/>
    <cellStyle name="Обычный 16 2" xfId="42"/>
    <cellStyle name="Обычный 17" xfId="43"/>
    <cellStyle name="Обычный 18" xfId="2"/>
    <cellStyle name="Обычный 2" xfId="44"/>
    <cellStyle name="Обычный 2 2" xfId="45"/>
    <cellStyle name="Обычный 2 2 2" xfId="46"/>
    <cellStyle name="Обычный 2 2 3" xfId="47"/>
    <cellStyle name="Обычный 2 2 4" xfId="48"/>
    <cellStyle name="Обычный 2 2_Расчет (2)" xfId="49"/>
    <cellStyle name="Обычный 2 3" xfId="50"/>
    <cellStyle name="Обычный 2 4" xfId="51"/>
    <cellStyle name="Обычный 2 5" xfId="52"/>
    <cellStyle name="Обычный 2 6" xfId="53"/>
    <cellStyle name="Обычный 2 7" xfId="54"/>
    <cellStyle name="Обычный 2_Расчет (2)" xfId="55"/>
    <cellStyle name="Обычный 3" xfId="56"/>
    <cellStyle name="Обычный 3 2" xfId="57"/>
    <cellStyle name="Обычный 3 2 2" xfId="58"/>
    <cellStyle name="Обычный 3 2_Расчет (2)" xfId="59"/>
    <cellStyle name="Обычный 3_Расчет (2)" xfId="60"/>
    <cellStyle name="Обычный 4" xfId="61"/>
    <cellStyle name="Обычный 45" xfId="62"/>
    <cellStyle name="Обычный 5" xfId="63"/>
    <cellStyle name="Обычный 6" xfId="64"/>
    <cellStyle name="Обычный 6 2" xfId="65"/>
    <cellStyle name="Обычный 6_Расчет (2)" xfId="66"/>
    <cellStyle name="Обычный 7" xfId="67"/>
    <cellStyle name="Обычный 8" xfId="68"/>
    <cellStyle name="Обычный 8 2" xfId="69"/>
    <cellStyle name="Обычный 8 3" xfId="70"/>
    <cellStyle name="Обычный 9" xfId="71"/>
    <cellStyle name="Процентный 2" xfId="72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ысячи [0]" xfId="104"/>
    <cellStyle name="Тысячи_pldt" xfId="105"/>
    <cellStyle name="Финансовый" xfId="1" builtinId="3"/>
    <cellStyle name="Финансовый 2" xfId="106"/>
    <cellStyle name="Финансовый 2 2" xfId="107"/>
    <cellStyle name="Финансовый 2 3" xfId="108"/>
    <cellStyle name="Финансовый 2 3 2" xfId="109"/>
    <cellStyle name="Финансовый 2 4" xfId="110"/>
    <cellStyle name="Финансовый 2 5" xfId="157"/>
    <cellStyle name="Финансовый 3" xfId="111"/>
    <cellStyle name="Финансовый 4" xfId="112"/>
    <cellStyle name="Финансовый 5" xfId="113"/>
    <cellStyle name="Финансовый 5 2" xfId="114"/>
    <cellStyle name="Финансовый 6" xfId="115"/>
    <cellStyle name="Финансовый 6 2" xfId="116"/>
    <cellStyle name="Финансовый 7" xfId="117"/>
    <cellStyle name="Финансовый 7 2" xfId="118"/>
    <cellStyle name="㼿" xfId="119"/>
    <cellStyle name="㼿 2" xfId="120"/>
    <cellStyle name="㼿 3" xfId="121"/>
    <cellStyle name="㼿?" xfId="122"/>
    <cellStyle name="㼿? 2" xfId="123"/>
    <cellStyle name="㼿? 2 2" xfId="124"/>
    <cellStyle name="㼿㼿" xfId="125"/>
    <cellStyle name="㼿㼿 2" xfId="126"/>
    <cellStyle name="㼿㼿?" xfId="127"/>
    <cellStyle name="㼿㼿? 2" xfId="128"/>
    <cellStyle name="㼿㼿? 2 2" xfId="12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?" xfId="153"/>
    <cellStyle name="㼿㼿㼿㼿㼿㼿㼿㼿" xfId="154"/>
    <cellStyle name="㼿㼿㼿㼿㼿㼿㼿㼿㼿" xfId="155"/>
    <cellStyle name="㼿㼿㼿㼿㼿㼿㼿㼿㼿㼿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1;&#1088;&#1075;&#1091;&#1090;&#1101;&#1085;&#1077;&#1088;&#1075;&#1086;&#1089;&#1073;&#1099;&#1090;%2005-2013-fakt%20&#1082;%20&#1086;&#1090;&#108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 "/>
      <sheetName val="3 ЦК"/>
      <sheetName val="5 ЦК"/>
      <sheetName val="ПОТЕР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="75" zoomScaleNormal="85" zoomScaleSheetLayoutView="75" workbookViewId="0">
      <selection activeCell="I15" sqref="I15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5" width="15.7109375" style="1" customWidth="1"/>
    <col min="6" max="6" width="14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1" spans="1:8" ht="6.75" customHeight="1" x14ac:dyDescent="0.25">
      <c r="A1" s="78"/>
      <c r="B1" s="79"/>
      <c r="C1" s="80"/>
      <c r="D1" s="81"/>
      <c r="E1" s="81"/>
      <c r="F1" s="77"/>
    </row>
    <row r="2" spans="1:8" ht="18" x14ac:dyDescent="0.25">
      <c r="A2" s="127" t="s">
        <v>25</v>
      </c>
      <c r="B2" s="127"/>
      <c r="C2" s="127"/>
      <c r="D2" s="127"/>
      <c r="E2" s="127"/>
      <c r="F2" s="77"/>
    </row>
    <row r="3" spans="1:8" ht="18" x14ac:dyDescent="0.25">
      <c r="A3" s="127" t="s">
        <v>44</v>
      </c>
      <c r="B3" s="127"/>
      <c r="C3" s="127"/>
      <c r="D3" s="127"/>
      <c r="E3" s="127"/>
      <c r="F3" s="77"/>
    </row>
    <row r="4" spans="1:8" ht="18" x14ac:dyDescent="0.25">
      <c r="A4" s="127" t="s">
        <v>0</v>
      </c>
      <c r="B4" s="127"/>
      <c r="C4" s="127"/>
      <c r="D4" s="127"/>
      <c r="E4" s="127"/>
      <c r="F4" s="77"/>
    </row>
    <row r="5" spans="1:8" ht="9" customHeight="1" x14ac:dyDescent="0.2">
      <c r="A5" s="128" t="s">
        <v>50</v>
      </c>
      <c r="B5" s="128"/>
      <c r="C5" s="128"/>
      <c r="D5" s="128"/>
      <c r="E5" s="128"/>
      <c r="F5" s="77"/>
    </row>
    <row r="6" spans="1:8" ht="19.5" customHeight="1" x14ac:dyDescent="0.2">
      <c r="A6" s="128"/>
      <c r="B6" s="128"/>
      <c r="C6" s="128"/>
      <c r="D6" s="128"/>
      <c r="E6" s="128"/>
      <c r="F6" s="77"/>
    </row>
    <row r="7" spans="1:8" ht="16.5" customHeight="1" x14ac:dyDescent="0.2">
      <c r="A7" s="126" t="s">
        <v>45</v>
      </c>
      <c r="B7" s="126"/>
      <c r="C7" s="126"/>
      <c r="D7" s="126"/>
      <c r="E7" s="126"/>
      <c r="F7" s="119"/>
    </row>
    <row r="8" spans="1:8" ht="12" customHeight="1" x14ac:dyDescent="0.2">
      <c r="A8" s="27"/>
      <c r="B8" s="28"/>
      <c r="C8" s="29"/>
      <c r="D8" s="30"/>
      <c r="E8" s="30"/>
      <c r="F8" s="2"/>
      <c r="G8" s="2"/>
      <c r="H8" s="2"/>
    </row>
    <row r="9" spans="1:8" ht="36.75" customHeight="1" thickBot="1" x14ac:dyDescent="0.25">
      <c r="A9" s="129" t="s">
        <v>48</v>
      </c>
      <c r="B9" s="129"/>
      <c r="C9" s="129"/>
      <c r="D9" s="129"/>
      <c r="E9" s="129"/>
      <c r="F9" s="118"/>
      <c r="G9" s="2"/>
      <c r="H9" s="2"/>
    </row>
    <row r="10" spans="1:8" ht="43.5" customHeight="1" x14ac:dyDescent="0.2">
      <c r="A10" s="120" t="s">
        <v>1</v>
      </c>
      <c r="B10" s="122" t="s">
        <v>38</v>
      </c>
      <c r="C10" s="131" t="s">
        <v>2</v>
      </c>
      <c r="D10" s="124" t="s">
        <v>3</v>
      </c>
      <c r="E10" s="125"/>
      <c r="F10" s="2"/>
      <c r="G10" s="2"/>
    </row>
    <row r="11" spans="1:8" ht="14.25" customHeight="1" thickBot="1" x14ac:dyDescent="0.25">
      <c r="A11" s="121"/>
      <c r="B11" s="123"/>
      <c r="C11" s="132"/>
      <c r="D11" s="31" t="s">
        <v>5</v>
      </c>
      <c r="E11" s="9" t="s">
        <v>24</v>
      </c>
    </row>
    <row r="12" spans="1:8" ht="15.75" customHeight="1" x14ac:dyDescent="0.2">
      <c r="A12" s="10" t="s">
        <v>6</v>
      </c>
      <c r="B12" s="11" t="s">
        <v>22</v>
      </c>
      <c r="C12" s="11"/>
      <c r="D12" s="32"/>
      <c r="E12" s="33"/>
      <c r="F12" s="2"/>
      <c r="G12" s="2"/>
      <c r="H12" s="2"/>
    </row>
    <row r="13" spans="1:8" ht="18" customHeight="1" x14ac:dyDescent="0.2">
      <c r="A13" s="59" t="s">
        <v>8</v>
      </c>
      <c r="B13" s="60" t="s">
        <v>14</v>
      </c>
      <c r="C13" s="61" t="s">
        <v>15</v>
      </c>
      <c r="D13" s="74">
        <v>3108.623</v>
      </c>
      <c r="E13" s="75">
        <v>3156.172</v>
      </c>
      <c r="F13" s="2"/>
      <c r="G13" s="2"/>
      <c r="H13" s="2"/>
    </row>
    <row r="14" spans="1:8" ht="30.75" customHeight="1" x14ac:dyDescent="0.2">
      <c r="A14" s="56" t="s">
        <v>11</v>
      </c>
      <c r="B14" s="57" t="s">
        <v>23</v>
      </c>
      <c r="C14" s="52" t="s">
        <v>15</v>
      </c>
      <c r="D14" s="63">
        <v>1181.2333111682492</v>
      </c>
      <c r="E14" s="64">
        <v>1181.2333111682492</v>
      </c>
      <c r="F14" s="2"/>
      <c r="G14" s="2"/>
      <c r="H14" s="2"/>
    </row>
    <row r="15" spans="1:8" ht="31.5" customHeight="1" thickBot="1" x14ac:dyDescent="0.25">
      <c r="A15" s="34" t="s">
        <v>26</v>
      </c>
      <c r="B15" s="35" t="s">
        <v>19</v>
      </c>
      <c r="C15" s="36" t="s">
        <v>15</v>
      </c>
      <c r="D15" s="38">
        <v>1927.3896888317508</v>
      </c>
      <c r="E15" s="39">
        <v>1974.9386888317508</v>
      </c>
      <c r="F15" s="2"/>
      <c r="G15" s="2"/>
      <c r="H15" s="2"/>
    </row>
    <row r="16" spans="1:8" x14ac:dyDescent="0.2">
      <c r="B16" s="40"/>
      <c r="C16" s="3"/>
      <c r="E16" s="2"/>
      <c r="F16" s="2"/>
      <c r="G16" s="2"/>
      <c r="H16" s="2"/>
    </row>
    <row r="17" spans="1:9" ht="24.75" customHeight="1" x14ac:dyDescent="0.2">
      <c r="A17" s="27"/>
      <c r="B17" s="28"/>
      <c r="C17" s="29"/>
      <c r="D17" s="30"/>
      <c r="E17" s="30"/>
      <c r="F17" s="4"/>
      <c r="G17" s="4">
        <v>242.67968883175078</v>
      </c>
      <c r="H17" s="2"/>
    </row>
    <row r="18" spans="1:9" ht="20.25" customHeight="1" x14ac:dyDescent="0.2">
      <c r="A18" s="130" t="s">
        <v>46</v>
      </c>
      <c r="B18" s="130"/>
      <c r="C18" s="130"/>
      <c r="D18" s="130"/>
      <c r="E18" s="130"/>
      <c r="F18" s="130"/>
    </row>
    <row r="19" spans="1:9" ht="8.25" customHeight="1" thickBot="1" x14ac:dyDescent="0.25">
      <c r="B19" s="40"/>
      <c r="C19" s="3"/>
    </row>
    <row r="20" spans="1:9" ht="19.5" customHeight="1" x14ac:dyDescent="0.2">
      <c r="A20" s="120" t="s">
        <v>1</v>
      </c>
      <c r="B20" s="122" t="s">
        <v>38</v>
      </c>
      <c r="C20" s="131" t="s">
        <v>2</v>
      </c>
      <c r="D20" s="124" t="s">
        <v>3</v>
      </c>
      <c r="E20" s="125"/>
    </row>
    <row r="21" spans="1:9" ht="26.25" customHeight="1" thickBot="1" x14ac:dyDescent="0.25">
      <c r="A21" s="121"/>
      <c r="B21" s="123"/>
      <c r="C21" s="132"/>
      <c r="D21" s="31" t="s">
        <v>5</v>
      </c>
      <c r="E21" s="9" t="s">
        <v>24</v>
      </c>
    </row>
    <row r="22" spans="1:9" x14ac:dyDescent="0.2">
      <c r="A22" s="10" t="s">
        <v>6</v>
      </c>
      <c r="B22" s="11" t="s">
        <v>22</v>
      </c>
      <c r="C22" s="11"/>
      <c r="D22" s="41"/>
      <c r="E22" s="42"/>
    </row>
    <row r="23" spans="1:9" ht="19.5" customHeight="1" x14ac:dyDescent="0.2">
      <c r="A23" s="59" t="s">
        <v>8</v>
      </c>
      <c r="B23" s="60" t="s">
        <v>14</v>
      </c>
      <c r="C23" s="61" t="s">
        <v>15</v>
      </c>
      <c r="D23" s="73">
        <v>3145.1149999999998</v>
      </c>
      <c r="E23" s="90">
        <v>3192.665</v>
      </c>
      <c r="F23" s="47"/>
    </row>
    <row r="24" spans="1:9" ht="25.5" x14ac:dyDescent="0.2">
      <c r="A24" s="56" t="s">
        <v>11</v>
      </c>
      <c r="B24" s="57" t="s">
        <v>23</v>
      </c>
      <c r="C24" s="58" t="s">
        <v>15</v>
      </c>
      <c r="D24" s="43">
        <v>1236.4831059999997</v>
      </c>
      <c r="E24" s="44">
        <v>1236.4831059999999</v>
      </c>
      <c r="F24" s="47"/>
      <c r="G24" s="47"/>
      <c r="H24" s="47"/>
      <c r="I24" s="47"/>
    </row>
    <row r="25" spans="1:9" ht="26.25" thickBot="1" x14ac:dyDescent="0.25">
      <c r="A25" s="34" t="s">
        <v>26</v>
      </c>
      <c r="B25" s="35" t="s">
        <v>19</v>
      </c>
      <c r="C25" s="55" t="s">
        <v>15</v>
      </c>
      <c r="D25" s="45">
        <v>1908.6318940000001</v>
      </c>
      <c r="E25" s="46">
        <v>1956.1818940000001</v>
      </c>
      <c r="G25" s="47"/>
      <c r="H25" s="47"/>
    </row>
    <row r="26" spans="1:9" x14ac:dyDescent="0.2">
      <c r="B26" s="40"/>
      <c r="C26" s="3"/>
    </row>
    <row r="27" spans="1:9" x14ac:dyDescent="0.2">
      <c r="B27" s="40"/>
      <c r="C27" s="3"/>
      <c r="D27" s="76"/>
    </row>
  </sheetData>
  <mergeCells count="15">
    <mergeCell ref="D20:E20"/>
    <mergeCell ref="A9:E9"/>
    <mergeCell ref="A18:F18"/>
    <mergeCell ref="A20:A21"/>
    <mergeCell ref="B20:B21"/>
    <mergeCell ref="C20:C21"/>
    <mergeCell ref="C10:C11"/>
    <mergeCell ref="A10:A11"/>
    <mergeCell ref="B10:B11"/>
    <mergeCell ref="D10:E10"/>
    <mergeCell ref="A7:E7"/>
    <mergeCell ref="A2:E2"/>
    <mergeCell ref="A3:E3"/>
    <mergeCell ref="A4:E4"/>
    <mergeCell ref="A5:E6"/>
  </mergeCells>
  <printOptions horizontalCentered="1"/>
  <pageMargins left="0.59055118110236227" right="0.39370078740157483" top="0" bottom="0" header="0.19685039370078741" footer="0.19685039370078741"/>
  <pageSetup paperSize="9" scale="8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view="pageBreakPreview" zoomScale="75" zoomScaleNormal="85" zoomScaleSheetLayoutView="75" workbookViewId="0">
      <selection activeCell="G16" sqref="G16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5.5703125" style="1" customWidth="1"/>
    <col min="6" max="6" width="18.7109375" style="1" customWidth="1"/>
    <col min="7" max="7" width="12.7109375" style="1" customWidth="1"/>
    <col min="8" max="16384" width="9.140625" style="1"/>
  </cols>
  <sheetData>
    <row r="1" spans="1:7" ht="6.75" customHeight="1" x14ac:dyDescent="0.25">
      <c r="A1" s="78"/>
      <c r="B1" s="79"/>
      <c r="C1" s="80"/>
      <c r="D1" s="81"/>
    </row>
    <row r="2" spans="1:7" ht="18" x14ac:dyDescent="0.25">
      <c r="A2" s="127" t="s">
        <v>25</v>
      </c>
      <c r="B2" s="127"/>
      <c r="C2" s="127"/>
      <c r="D2" s="127"/>
    </row>
    <row r="3" spans="1:7" ht="18" x14ac:dyDescent="0.25">
      <c r="A3" s="127" t="s">
        <v>44</v>
      </c>
      <c r="B3" s="127"/>
      <c r="C3" s="127"/>
      <c r="D3" s="127"/>
    </row>
    <row r="4" spans="1:7" ht="18" x14ac:dyDescent="0.25">
      <c r="A4" s="127" t="s">
        <v>0</v>
      </c>
      <c r="B4" s="127"/>
      <c r="C4" s="127"/>
      <c r="D4" s="127"/>
    </row>
    <row r="5" spans="1:7" ht="9" customHeight="1" x14ac:dyDescent="0.2">
      <c r="A5" s="128" t="s">
        <v>51</v>
      </c>
      <c r="B5" s="128"/>
      <c r="C5" s="128"/>
      <c r="D5" s="128"/>
    </row>
    <row r="6" spans="1:7" ht="31.5" customHeight="1" x14ac:dyDescent="0.2">
      <c r="A6" s="128"/>
      <c r="B6" s="128"/>
      <c r="C6" s="128"/>
      <c r="D6" s="128"/>
    </row>
    <row r="7" spans="1:7" ht="18.75" customHeight="1" x14ac:dyDescent="0.2">
      <c r="A7" s="126" t="s">
        <v>49</v>
      </c>
      <c r="B7" s="126"/>
      <c r="C7" s="126"/>
      <c r="D7" s="126"/>
    </row>
    <row r="8" spans="1:7" ht="12" customHeight="1" x14ac:dyDescent="0.2">
      <c r="A8" s="27"/>
      <c r="B8" s="28"/>
      <c r="C8" s="29"/>
      <c r="D8" s="30"/>
      <c r="E8" s="2"/>
      <c r="F8" s="2"/>
    </row>
    <row r="9" spans="1:7" ht="49.5" customHeight="1" thickBot="1" x14ac:dyDescent="0.25">
      <c r="A9" s="130" t="s">
        <v>48</v>
      </c>
      <c r="B9" s="130"/>
      <c r="C9" s="130"/>
      <c r="D9" s="130"/>
      <c r="E9" s="2"/>
      <c r="F9" s="2"/>
    </row>
    <row r="10" spans="1:7" ht="43.5" customHeight="1" x14ac:dyDescent="0.2">
      <c r="A10" s="120" t="s">
        <v>1</v>
      </c>
      <c r="B10" s="122" t="s">
        <v>38</v>
      </c>
      <c r="C10" s="131" t="s">
        <v>2</v>
      </c>
      <c r="D10" s="91" t="s">
        <v>3</v>
      </c>
      <c r="E10" s="2"/>
      <c r="F10" s="2"/>
    </row>
    <row r="11" spans="1:7" ht="14.25" customHeight="1" thickBot="1" x14ac:dyDescent="0.25">
      <c r="A11" s="121"/>
      <c r="B11" s="123"/>
      <c r="C11" s="132"/>
      <c r="D11" s="8" t="s">
        <v>4</v>
      </c>
    </row>
    <row r="12" spans="1:7" ht="15.75" customHeight="1" x14ac:dyDescent="0.2">
      <c r="A12" s="10" t="s">
        <v>6</v>
      </c>
      <c r="B12" s="11" t="s">
        <v>22</v>
      </c>
      <c r="C12" s="11"/>
      <c r="D12" s="32"/>
      <c r="E12" s="2"/>
      <c r="F12" s="2"/>
      <c r="G12" s="2"/>
    </row>
    <row r="13" spans="1:7" ht="18" customHeight="1" x14ac:dyDescent="0.2">
      <c r="A13" s="59" t="s">
        <v>8</v>
      </c>
      <c r="B13" s="60" t="s">
        <v>14</v>
      </c>
      <c r="C13" s="61" t="s">
        <v>15</v>
      </c>
      <c r="D13" s="74">
        <v>2357.373</v>
      </c>
      <c r="E13" s="2"/>
      <c r="F13" s="2"/>
      <c r="G13" s="2"/>
    </row>
    <row r="14" spans="1:7" ht="30.75" customHeight="1" x14ac:dyDescent="0.2">
      <c r="A14" s="56" t="s">
        <v>11</v>
      </c>
      <c r="B14" s="57" t="s">
        <v>23</v>
      </c>
      <c r="C14" s="52" t="s">
        <v>15</v>
      </c>
      <c r="D14" s="62">
        <v>1181.2333111682492</v>
      </c>
      <c r="E14" s="2"/>
      <c r="F14" s="2"/>
      <c r="G14" s="2"/>
    </row>
    <row r="15" spans="1:7" ht="31.5" customHeight="1" thickBot="1" x14ac:dyDescent="0.25">
      <c r="A15" s="34" t="s">
        <v>26</v>
      </c>
      <c r="B15" s="35" t="s">
        <v>19</v>
      </c>
      <c r="C15" s="36" t="s">
        <v>15</v>
      </c>
      <c r="D15" s="37">
        <v>1176.1396888317508</v>
      </c>
      <c r="E15" s="2"/>
      <c r="F15" s="2"/>
      <c r="G15" s="2"/>
    </row>
    <row r="16" spans="1:7" x14ac:dyDescent="0.2">
      <c r="B16" s="40"/>
      <c r="C16" s="3"/>
      <c r="E16" s="2"/>
      <c r="F16" s="2"/>
      <c r="G16" s="2"/>
    </row>
    <row r="17" spans="1:6" ht="9.75" customHeight="1" x14ac:dyDescent="0.2">
      <c r="A17" s="27"/>
      <c r="B17" s="28"/>
      <c r="C17" s="29"/>
      <c r="D17" s="76"/>
      <c r="E17" s="2"/>
      <c r="F17" s="2"/>
    </row>
    <row r="18" spans="1:6" ht="24.75" customHeight="1" x14ac:dyDescent="0.2">
      <c r="A18" s="27"/>
      <c r="B18" s="28"/>
      <c r="C18" s="29"/>
      <c r="D18" s="30"/>
      <c r="F18" s="2"/>
    </row>
  </sheetData>
  <mergeCells count="9">
    <mergeCell ref="A10:A11"/>
    <mergeCell ref="B10:B11"/>
    <mergeCell ref="C10:C11"/>
    <mergeCell ref="A9:D9"/>
    <mergeCell ref="A2:D2"/>
    <mergeCell ref="A3:D3"/>
    <mergeCell ref="A4:D4"/>
    <mergeCell ref="A5:D6"/>
    <mergeCell ref="A7:D7"/>
  </mergeCells>
  <printOptions horizontalCentered="1"/>
  <pageMargins left="0.59055118110236227" right="0.39370078740157483" top="0" bottom="0" header="0.19685039370078741" footer="0.19685039370078741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view="pageBreakPreview" zoomScale="60" zoomScaleNormal="85" workbookViewId="0">
      <selection activeCell="A8" sqref="A8:Y8"/>
    </sheetView>
  </sheetViews>
  <sheetFormatPr defaultRowHeight="12.75" x14ac:dyDescent="0.2"/>
  <cols>
    <col min="1" max="1" width="8.7109375" style="5" customWidth="1"/>
    <col min="2" max="2" width="9.7109375" style="6" customWidth="1"/>
    <col min="3" max="3" width="9.7109375" style="7" customWidth="1"/>
    <col min="4" max="14" width="9.7109375" style="1" customWidth="1"/>
    <col min="15" max="15" width="11.42578125" style="1" customWidth="1"/>
    <col min="16" max="25" width="9.7109375" style="1" customWidth="1"/>
    <col min="26" max="32" width="9.140625" style="1"/>
    <col min="33" max="33" width="11.140625" style="1" bestFit="1" customWidth="1"/>
    <col min="34" max="16384" width="9.140625" style="1"/>
  </cols>
  <sheetData>
    <row r="1" spans="1:25" ht="6.75" customHeight="1" x14ac:dyDescent="0.25">
      <c r="A1" s="78"/>
      <c r="B1" s="79"/>
      <c r="C1" s="80"/>
      <c r="D1" s="81"/>
      <c r="E1" s="81"/>
      <c r="F1" s="77"/>
    </row>
    <row r="2" spans="1:25" ht="27.75" customHeight="1" x14ac:dyDescent="0.2">
      <c r="A2" s="181" t="s">
        <v>25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</row>
    <row r="3" spans="1:25" ht="19.5" customHeight="1" x14ac:dyDescent="0.2">
      <c r="A3" s="181" t="s">
        <v>44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17.25" customHeight="1" x14ac:dyDescent="0.2">
      <c r="A4" s="181" t="s">
        <v>0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</row>
    <row r="5" spans="1:25" ht="9" customHeight="1" x14ac:dyDescent="0.2">
      <c r="A5" s="130" t="s">
        <v>50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</row>
    <row r="6" spans="1:25" ht="18" customHeight="1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1:25" ht="20.25" customHeight="1" x14ac:dyDescent="0.2">
      <c r="A7" s="126" t="s">
        <v>59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</row>
    <row r="8" spans="1:25" ht="30.75" customHeight="1" x14ac:dyDescent="0.2">
      <c r="A8" s="130" t="s">
        <v>53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1:25" ht="12" customHeight="1" x14ac:dyDescent="0.2">
      <c r="A9" s="27"/>
      <c r="B9" s="28"/>
      <c r="C9" s="29"/>
      <c r="D9" s="30"/>
      <c r="E9" s="30"/>
      <c r="F9" s="2"/>
      <c r="G9" s="2"/>
      <c r="H9" s="2"/>
    </row>
    <row r="10" spans="1:25" ht="15.75" x14ac:dyDescent="0.2">
      <c r="A10" s="182" t="s">
        <v>54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</row>
    <row r="11" spans="1:25" ht="41.25" customHeight="1" x14ac:dyDescent="0.2">
      <c r="A11" s="183" t="s">
        <v>55</v>
      </c>
      <c r="B11" s="184" t="s">
        <v>56</v>
      </c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</row>
    <row r="12" spans="1:25" ht="15.75" x14ac:dyDescent="0.25">
      <c r="A12" s="183"/>
      <c r="B12" s="185">
        <v>1</v>
      </c>
      <c r="C12" s="186">
        <v>2</v>
      </c>
      <c r="D12" s="185">
        <v>3</v>
      </c>
      <c r="E12" s="186">
        <v>4</v>
      </c>
      <c r="F12" s="185">
        <v>5</v>
      </c>
      <c r="G12" s="186">
        <v>6</v>
      </c>
      <c r="H12" s="185">
        <v>7</v>
      </c>
      <c r="I12" s="186">
        <v>8</v>
      </c>
      <c r="J12" s="185">
        <v>9</v>
      </c>
      <c r="K12" s="186">
        <v>10</v>
      </c>
      <c r="L12" s="185">
        <v>11</v>
      </c>
      <c r="M12" s="186">
        <v>12</v>
      </c>
      <c r="N12" s="185">
        <v>13</v>
      </c>
      <c r="O12" s="186">
        <v>14</v>
      </c>
      <c r="P12" s="185">
        <v>15</v>
      </c>
      <c r="Q12" s="186">
        <v>16</v>
      </c>
      <c r="R12" s="185">
        <v>17</v>
      </c>
      <c r="S12" s="186">
        <v>18</v>
      </c>
      <c r="T12" s="185">
        <v>19</v>
      </c>
      <c r="U12" s="186">
        <v>20</v>
      </c>
      <c r="V12" s="185">
        <v>21</v>
      </c>
      <c r="W12" s="186">
        <v>22</v>
      </c>
      <c r="X12" s="185">
        <v>23</v>
      </c>
      <c r="Y12" s="186">
        <v>24</v>
      </c>
    </row>
    <row r="13" spans="1:25" ht="15.75" x14ac:dyDescent="0.2">
      <c r="A13" s="187">
        <v>1</v>
      </c>
      <c r="B13" s="188">
        <v>967.81890777975639</v>
      </c>
      <c r="C13" s="188">
        <v>890.73610777975637</v>
      </c>
      <c r="D13" s="188">
        <v>885.69072777975646</v>
      </c>
      <c r="E13" s="188">
        <v>838.64228777975643</v>
      </c>
      <c r="F13" s="188">
        <v>851.08870777975642</v>
      </c>
      <c r="G13" s="188">
        <v>881.20085777975646</v>
      </c>
      <c r="H13" s="188">
        <v>923.33188777975636</v>
      </c>
      <c r="I13" s="188">
        <v>1038.0440777797564</v>
      </c>
      <c r="J13" s="188">
        <v>1092.6037877797564</v>
      </c>
      <c r="K13" s="188">
        <v>1185.8400477797566</v>
      </c>
      <c r="L13" s="188">
        <v>1191.3701477797565</v>
      </c>
      <c r="M13" s="188">
        <v>1183.8228477797566</v>
      </c>
      <c r="N13" s="188">
        <v>1168.9511577797566</v>
      </c>
      <c r="O13" s="188">
        <v>1167.8155277797566</v>
      </c>
      <c r="P13" s="188">
        <v>1069.3658877797566</v>
      </c>
      <c r="Q13" s="188">
        <v>1030.4736777797566</v>
      </c>
      <c r="R13" s="188">
        <v>1026.2858677797565</v>
      </c>
      <c r="S13" s="188">
        <v>1033.8079777797566</v>
      </c>
      <c r="T13" s="188">
        <v>1073.8937277797565</v>
      </c>
      <c r="U13" s="188">
        <v>1070.4656077797565</v>
      </c>
      <c r="V13" s="188">
        <v>1003.7240677797564</v>
      </c>
      <c r="W13" s="188">
        <v>934.83574777975639</v>
      </c>
      <c r="X13" s="188">
        <v>894.99782777975645</v>
      </c>
      <c r="Y13" s="188">
        <v>873.58393777975641</v>
      </c>
    </row>
    <row r="14" spans="1:25" ht="15.75" x14ac:dyDescent="0.2">
      <c r="A14" s="187">
        <v>2</v>
      </c>
      <c r="B14" s="188">
        <v>832.34414777975644</v>
      </c>
      <c r="C14" s="188">
        <v>762.50278777975643</v>
      </c>
      <c r="D14" s="188">
        <v>751.3993677797564</v>
      </c>
      <c r="E14" s="188">
        <v>753.76156777975643</v>
      </c>
      <c r="F14" s="188">
        <v>763.96049777975645</v>
      </c>
      <c r="G14" s="188">
        <v>765.72179777975646</v>
      </c>
      <c r="H14" s="188">
        <v>868.25922777975643</v>
      </c>
      <c r="I14" s="188">
        <v>916.86456777975638</v>
      </c>
      <c r="J14" s="188">
        <v>1025.4425577797565</v>
      </c>
      <c r="K14" s="188">
        <v>1055.2035877797566</v>
      </c>
      <c r="L14" s="188">
        <v>1079.5981077797564</v>
      </c>
      <c r="M14" s="188">
        <v>1073.5645877797565</v>
      </c>
      <c r="N14" s="188">
        <v>1049.1938777797566</v>
      </c>
      <c r="O14" s="188">
        <v>1055.3337177797566</v>
      </c>
      <c r="P14" s="188">
        <v>925.3688377797564</v>
      </c>
      <c r="Q14" s="188">
        <v>919.0293677797564</v>
      </c>
      <c r="R14" s="188">
        <v>918.76956777975636</v>
      </c>
      <c r="S14" s="188">
        <v>922.25753777975638</v>
      </c>
      <c r="T14" s="188">
        <v>975.08950777975645</v>
      </c>
      <c r="U14" s="188">
        <v>1010.9014977797564</v>
      </c>
      <c r="V14" s="188">
        <v>916.96725777975644</v>
      </c>
      <c r="W14" s="188">
        <v>890.31681777975643</v>
      </c>
      <c r="X14" s="188">
        <v>870.41259777975642</v>
      </c>
      <c r="Y14" s="188">
        <v>820.70651777975638</v>
      </c>
    </row>
    <row r="15" spans="1:25" ht="15.75" x14ac:dyDescent="0.2">
      <c r="A15" s="187">
        <v>3</v>
      </c>
      <c r="B15" s="188">
        <v>816.29131777975635</v>
      </c>
      <c r="C15" s="188">
        <v>792.1087077797564</v>
      </c>
      <c r="D15" s="188">
        <v>764.58879777975642</v>
      </c>
      <c r="E15" s="188">
        <v>764.26924777975637</v>
      </c>
      <c r="F15" s="188">
        <v>776.82523777975643</v>
      </c>
      <c r="G15" s="188">
        <v>812.82804777975639</v>
      </c>
      <c r="H15" s="188">
        <v>915.31916777975641</v>
      </c>
      <c r="I15" s="188">
        <v>1012.9207177797564</v>
      </c>
      <c r="J15" s="188">
        <v>1160.1131077797565</v>
      </c>
      <c r="K15" s="188">
        <v>1225.4042477797566</v>
      </c>
      <c r="L15" s="188">
        <v>1215.3156477797565</v>
      </c>
      <c r="M15" s="188">
        <v>1227.2788677797566</v>
      </c>
      <c r="N15" s="188">
        <v>1192.8868077797565</v>
      </c>
      <c r="O15" s="188">
        <v>1205.8961577797565</v>
      </c>
      <c r="P15" s="188">
        <v>1072.8876977797565</v>
      </c>
      <c r="Q15" s="188">
        <v>1078.9268877797565</v>
      </c>
      <c r="R15" s="188">
        <v>1076.6016677797566</v>
      </c>
      <c r="S15" s="188">
        <v>1135.7267077797565</v>
      </c>
      <c r="T15" s="188">
        <v>1209.9564777797566</v>
      </c>
      <c r="U15" s="188">
        <v>1131.4983177797565</v>
      </c>
      <c r="V15" s="188">
        <v>1066.2183677797566</v>
      </c>
      <c r="W15" s="188">
        <v>982.31582777975643</v>
      </c>
      <c r="X15" s="188">
        <v>921.66059777975636</v>
      </c>
      <c r="Y15" s="188">
        <v>879.98977777975642</v>
      </c>
    </row>
    <row r="16" spans="1:25" ht="15.75" x14ac:dyDescent="0.2">
      <c r="A16" s="187">
        <v>4</v>
      </c>
      <c r="B16" s="188">
        <v>815.80684777975637</v>
      </c>
      <c r="C16" s="188">
        <v>773.35461777975638</v>
      </c>
      <c r="D16" s="188">
        <v>761.51406777975637</v>
      </c>
      <c r="E16" s="188">
        <v>762.65566777975641</v>
      </c>
      <c r="F16" s="188">
        <v>772.82611777975637</v>
      </c>
      <c r="G16" s="188">
        <v>848.12699777975638</v>
      </c>
      <c r="H16" s="188">
        <v>905.98562777975644</v>
      </c>
      <c r="I16" s="188">
        <v>969.8604177797564</v>
      </c>
      <c r="J16" s="188">
        <v>1165.8094277797566</v>
      </c>
      <c r="K16" s="188">
        <v>1196.0055177797565</v>
      </c>
      <c r="L16" s="188">
        <v>1187.0459577797565</v>
      </c>
      <c r="M16" s="188">
        <v>1191.3286677797564</v>
      </c>
      <c r="N16" s="188">
        <v>1187.8245577797566</v>
      </c>
      <c r="O16" s="188">
        <v>1195.8910177797566</v>
      </c>
      <c r="P16" s="188">
        <v>1040.1719377797565</v>
      </c>
      <c r="Q16" s="188">
        <v>1015.8843277797564</v>
      </c>
      <c r="R16" s="188">
        <v>1001.6497477797565</v>
      </c>
      <c r="S16" s="188">
        <v>1058.1062477797566</v>
      </c>
      <c r="T16" s="188">
        <v>1176.7427777797566</v>
      </c>
      <c r="U16" s="188">
        <v>1173.9104077797565</v>
      </c>
      <c r="V16" s="188">
        <v>1032.7810577797566</v>
      </c>
      <c r="W16" s="188">
        <v>937.0858777797564</v>
      </c>
      <c r="X16" s="188">
        <v>849.36401777975641</v>
      </c>
      <c r="Y16" s="188">
        <v>772.98715777975644</v>
      </c>
    </row>
    <row r="17" spans="1:33" ht="15.75" x14ac:dyDescent="0.2">
      <c r="A17" s="187">
        <v>5</v>
      </c>
      <c r="B17" s="188">
        <v>863.59471777975637</v>
      </c>
      <c r="C17" s="188">
        <v>832.08981777975646</v>
      </c>
      <c r="D17" s="188">
        <v>772.17781777975642</v>
      </c>
      <c r="E17" s="188">
        <v>764.19141777975642</v>
      </c>
      <c r="F17" s="188">
        <v>789.43010777975644</v>
      </c>
      <c r="G17" s="188">
        <v>890.03646777975644</v>
      </c>
      <c r="H17" s="188">
        <v>983.75586777975639</v>
      </c>
      <c r="I17" s="188">
        <v>1025.4184777797566</v>
      </c>
      <c r="J17" s="188">
        <v>1179.3768977797565</v>
      </c>
      <c r="K17" s="188">
        <v>1237.7705577797565</v>
      </c>
      <c r="L17" s="188">
        <v>1230.0525877797565</v>
      </c>
      <c r="M17" s="188">
        <v>1237.7802377797566</v>
      </c>
      <c r="N17" s="188">
        <v>1233.7942877797566</v>
      </c>
      <c r="O17" s="188">
        <v>1237.9682977797565</v>
      </c>
      <c r="P17" s="188">
        <v>1238.7110677797566</v>
      </c>
      <c r="Q17" s="188">
        <v>1220.4007577797565</v>
      </c>
      <c r="R17" s="188">
        <v>1218.5579977797565</v>
      </c>
      <c r="S17" s="188">
        <v>1233.0784077797566</v>
      </c>
      <c r="T17" s="188">
        <v>1275.4013377797564</v>
      </c>
      <c r="U17" s="188">
        <v>1228.3837877797566</v>
      </c>
      <c r="V17" s="188">
        <v>1139.1859677797565</v>
      </c>
      <c r="W17" s="188">
        <v>1096.1716377797566</v>
      </c>
      <c r="X17" s="188">
        <v>924.03630777975638</v>
      </c>
      <c r="Y17" s="188">
        <v>905.49404777975644</v>
      </c>
    </row>
    <row r="18" spans="1:33" ht="15.75" x14ac:dyDescent="0.2">
      <c r="A18" s="187">
        <v>6</v>
      </c>
      <c r="B18" s="188">
        <v>999.3139477797564</v>
      </c>
      <c r="C18" s="188">
        <v>962.42527777975636</v>
      </c>
      <c r="D18" s="188">
        <v>931.55136777975645</v>
      </c>
      <c r="E18" s="188">
        <v>907.34378777975644</v>
      </c>
      <c r="F18" s="188">
        <v>834.64796777975641</v>
      </c>
      <c r="G18" s="188">
        <v>897.80388777975645</v>
      </c>
      <c r="H18" s="188">
        <v>923.83322777975638</v>
      </c>
      <c r="I18" s="188">
        <v>1103.4794877797565</v>
      </c>
      <c r="J18" s="188">
        <v>1247.2465377797566</v>
      </c>
      <c r="K18" s="188">
        <v>1369.4793877797565</v>
      </c>
      <c r="L18" s="188">
        <v>1394.4857477797566</v>
      </c>
      <c r="M18" s="188">
        <v>1291.9738177797565</v>
      </c>
      <c r="N18" s="188">
        <v>1278.0631277797565</v>
      </c>
      <c r="O18" s="188">
        <v>1267.1053177797564</v>
      </c>
      <c r="P18" s="188">
        <v>1261.4676477797566</v>
      </c>
      <c r="Q18" s="188">
        <v>1247.2301477797566</v>
      </c>
      <c r="R18" s="188">
        <v>1129.3368277797565</v>
      </c>
      <c r="S18" s="188">
        <v>1214.9105477797566</v>
      </c>
      <c r="T18" s="188">
        <v>1248.3194777797564</v>
      </c>
      <c r="U18" s="188">
        <v>1212.0580977797565</v>
      </c>
      <c r="V18" s="188">
        <v>1122.0490377797564</v>
      </c>
      <c r="W18" s="188">
        <v>1037.8109377797566</v>
      </c>
      <c r="X18" s="188">
        <v>992.96969777975642</v>
      </c>
      <c r="Y18" s="188">
        <v>949.4228277797564</v>
      </c>
    </row>
    <row r="19" spans="1:33" ht="15.75" x14ac:dyDescent="0.2">
      <c r="A19" s="187">
        <v>7</v>
      </c>
      <c r="B19" s="188">
        <v>962.57172777975643</v>
      </c>
      <c r="C19" s="188">
        <v>947.52479777975645</v>
      </c>
      <c r="D19" s="188">
        <v>932.9311577797564</v>
      </c>
      <c r="E19" s="188">
        <v>910.11283777975643</v>
      </c>
      <c r="F19" s="188">
        <v>918.06978777975644</v>
      </c>
      <c r="G19" s="188">
        <v>925.52852777975636</v>
      </c>
      <c r="H19" s="188">
        <v>935.69162777975646</v>
      </c>
      <c r="I19" s="188">
        <v>971.28405777975638</v>
      </c>
      <c r="J19" s="188">
        <v>1088.4357077797565</v>
      </c>
      <c r="K19" s="188">
        <v>1146.5659377797565</v>
      </c>
      <c r="L19" s="188">
        <v>1142.2912077797566</v>
      </c>
      <c r="M19" s="188">
        <v>1206.3651277797564</v>
      </c>
      <c r="N19" s="188">
        <v>1197.3310377797566</v>
      </c>
      <c r="O19" s="188">
        <v>1214.6873277797565</v>
      </c>
      <c r="P19" s="188">
        <v>1195.8397277797565</v>
      </c>
      <c r="Q19" s="188">
        <v>1181.5961877797565</v>
      </c>
      <c r="R19" s="188">
        <v>1174.7650377797565</v>
      </c>
      <c r="S19" s="188">
        <v>1179.8237677797565</v>
      </c>
      <c r="T19" s="188">
        <v>1249.2963877797565</v>
      </c>
      <c r="U19" s="188">
        <v>1232.6174977797566</v>
      </c>
      <c r="V19" s="188">
        <v>1135.2407777797566</v>
      </c>
      <c r="W19" s="188">
        <v>1094.2285777797565</v>
      </c>
      <c r="X19" s="188">
        <v>1005.0829877797564</v>
      </c>
      <c r="Y19" s="188">
        <v>980.35662777975642</v>
      </c>
    </row>
    <row r="20" spans="1:33" ht="15.75" x14ac:dyDescent="0.2">
      <c r="A20" s="187">
        <v>8</v>
      </c>
      <c r="B20" s="188">
        <v>904.23128777975637</v>
      </c>
      <c r="C20" s="188">
        <v>900.74002777975636</v>
      </c>
      <c r="D20" s="188">
        <v>862.20766777975643</v>
      </c>
      <c r="E20" s="188">
        <v>840.93158777975646</v>
      </c>
      <c r="F20" s="188">
        <v>814.80496777975645</v>
      </c>
      <c r="G20" s="188">
        <v>895.52204777975646</v>
      </c>
      <c r="H20" s="188">
        <v>938.49819777975642</v>
      </c>
      <c r="I20" s="188">
        <v>988.10727777975637</v>
      </c>
      <c r="J20" s="188">
        <v>1136.8565477797565</v>
      </c>
      <c r="K20" s="188">
        <v>1224.4853277797565</v>
      </c>
      <c r="L20" s="188">
        <v>1230.0786777797566</v>
      </c>
      <c r="M20" s="188">
        <v>1217.4853377797565</v>
      </c>
      <c r="N20" s="188">
        <v>1195.0174377797566</v>
      </c>
      <c r="O20" s="188">
        <v>1195.9280777797564</v>
      </c>
      <c r="P20" s="188">
        <v>988.79364777975638</v>
      </c>
      <c r="Q20" s="188">
        <v>953.80613777975645</v>
      </c>
      <c r="R20" s="188">
        <v>982.80774777975637</v>
      </c>
      <c r="S20" s="188">
        <v>981.7493777797564</v>
      </c>
      <c r="T20" s="188">
        <v>1006.9796477797564</v>
      </c>
      <c r="U20" s="188">
        <v>1192.2997377797565</v>
      </c>
      <c r="V20" s="188">
        <v>1104.3338977797566</v>
      </c>
      <c r="W20" s="188">
        <v>947.49132777975638</v>
      </c>
      <c r="X20" s="188">
        <v>780.58000777975644</v>
      </c>
      <c r="Y20" s="188">
        <v>761.92869777975636</v>
      </c>
    </row>
    <row r="21" spans="1:33" ht="15.75" x14ac:dyDescent="0.2">
      <c r="A21" s="187">
        <v>9</v>
      </c>
      <c r="B21" s="188">
        <v>755.38915777975637</v>
      </c>
      <c r="C21" s="188">
        <v>755.65604777975636</v>
      </c>
      <c r="D21" s="188">
        <v>758.65081777975638</v>
      </c>
      <c r="E21" s="188">
        <v>761.22437777975642</v>
      </c>
      <c r="F21" s="188">
        <v>763.21030777975636</v>
      </c>
      <c r="G21" s="188">
        <v>780.7082677797564</v>
      </c>
      <c r="H21" s="188">
        <v>863.26869777975639</v>
      </c>
      <c r="I21" s="188">
        <v>903.99109777975639</v>
      </c>
      <c r="J21" s="188">
        <v>1063.2876877797564</v>
      </c>
      <c r="K21" s="188">
        <v>1104.9196077797565</v>
      </c>
      <c r="L21" s="188">
        <v>1102.7412777797565</v>
      </c>
      <c r="M21" s="188">
        <v>1116.6605277797564</v>
      </c>
      <c r="N21" s="188">
        <v>1089.2443177797566</v>
      </c>
      <c r="O21" s="188">
        <v>1112.9503077797565</v>
      </c>
      <c r="P21" s="188">
        <v>951.98382777975644</v>
      </c>
      <c r="Q21" s="188">
        <v>936.73580777975644</v>
      </c>
      <c r="R21" s="188">
        <v>934.55352777975645</v>
      </c>
      <c r="S21" s="188">
        <v>954.5770077797564</v>
      </c>
      <c r="T21" s="188">
        <v>970.40889777975644</v>
      </c>
      <c r="U21" s="188">
        <v>1039.5128077797565</v>
      </c>
      <c r="V21" s="188">
        <v>942.66905777975637</v>
      </c>
      <c r="W21" s="188">
        <v>921.75820777975639</v>
      </c>
      <c r="X21" s="188">
        <v>762.46089777975646</v>
      </c>
      <c r="Y21" s="188">
        <v>757.59104777975642</v>
      </c>
    </row>
    <row r="22" spans="1:33" ht="15.75" x14ac:dyDescent="0.2">
      <c r="A22" s="187">
        <v>10</v>
      </c>
      <c r="B22" s="188">
        <v>755.21386777975636</v>
      </c>
      <c r="C22" s="188">
        <v>754.97608777975643</v>
      </c>
      <c r="D22" s="188">
        <v>754.40389777975645</v>
      </c>
      <c r="E22" s="188">
        <v>754.81511777975641</v>
      </c>
      <c r="F22" s="188">
        <v>759.75387777975641</v>
      </c>
      <c r="G22" s="188">
        <v>759.85310777975644</v>
      </c>
      <c r="H22" s="188">
        <v>791.95805777975636</v>
      </c>
      <c r="I22" s="188">
        <v>792.7109677797564</v>
      </c>
      <c r="J22" s="188">
        <v>794.84263777975639</v>
      </c>
      <c r="K22" s="188">
        <v>806.75337777975642</v>
      </c>
      <c r="L22" s="188">
        <v>806.72012777975647</v>
      </c>
      <c r="M22" s="188">
        <v>797.60256777975644</v>
      </c>
      <c r="N22" s="188">
        <v>796.16915777975646</v>
      </c>
      <c r="O22" s="188">
        <v>807.6028077797564</v>
      </c>
      <c r="P22" s="188">
        <v>884.39303777975636</v>
      </c>
      <c r="Q22" s="188">
        <v>882.07987777975643</v>
      </c>
      <c r="R22" s="188">
        <v>870.88230777975639</v>
      </c>
      <c r="S22" s="188">
        <v>874.3066977797564</v>
      </c>
      <c r="T22" s="188">
        <v>944.52957777975644</v>
      </c>
      <c r="U22" s="188">
        <v>946.95573777975642</v>
      </c>
      <c r="V22" s="188">
        <v>884.2402377797564</v>
      </c>
      <c r="W22" s="188">
        <v>772.46059777975643</v>
      </c>
      <c r="X22" s="188">
        <v>755.71667777975642</v>
      </c>
      <c r="Y22" s="188">
        <v>754.4469177797564</v>
      </c>
    </row>
    <row r="23" spans="1:33" ht="15.75" x14ac:dyDescent="0.2">
      <c r="A23" s="187">
        <v>11</v>
      </c>
      <c r="B23" s="188">
        <v>763.5856977797564</v>
      </c>
      <c r="C23" s="188">
        <v>761.46619777975638</v>
      </c>
      <c r="D23" s="188">
        <v>753.57453777975638</v>
      </c>
      <c r="E23" s="188">
        <v>753.73296777975645</v>
      </c>
      <c r="F23" s="188">
        <v>754.52579777975643</v>
      </c>
      <c r="G23" s="188">
        <v>763.39995777975639</v>
      </c>
      <c r="H23" s="188">
        <v>772.47677777975639</v>
      </c>
      <c r="I23" s="188">
        <v>807.57276777975642</v>
      </c>
      <c r="J23" s="188">
        <v>769.31263777975641</v>
      </c>
      <c r="K23" s="188">
        <v>795.92016777975641</v>
      </c>
      <c r="L23" s="188">
        <v>821.80730777975646</v>
      </c>
      <c r="M23" s="188">
        <v>793.96199777975642</v>
      </c>
      <c r="N23" s="188">
        <v>790.56694777975645</v>
      </c>
      <c r="O23" s="188">
        <v>819.37906777975638</v>
      </c>
      <c r="P23" s="188">
        <v>854.54687777975641</v>
      </c>
      <c r="Q23" s="188">
        <v>882.55151777975641</v>
      </c>
      <c r="R23" s="188">
        <v>880.18791777975639</v>
      </c>
      <c r="S23" s="188">
        <v>888.11264777975646</v>
      </c>
      <c r="T23" s="188">
        <v>893.51699777975637</v>
      </c>
      <c r="U23" s="188">
        <v>864.4493977797564</v>
      </c>
      <c r="V23" s="188">
        <v>834.62972777975642</v>
      </c>
      <c r="W23" s="188">
        <v>807.6581477797564</v>
      </c>
      <c r="X23" s="188">
        <v>784.74975777975646</v>
      </c>
      <c r="Y23" s="188">
        <v>761.6524777797564</v>
      </c>
    </row>
    <row r="24" spans="1:33" ht="15.75" x14ac:dyDescent="0.2">
      <c r="A24" s="187">
        <v>12</v>
      </c>
      <c r="B24" s="188">
        <v>766.79747777975638</v>
      </c>
      <c r="C24" s="188">
        <v>765.98077777975641</v>
      </c>
      <c r="D24" s="188">
        <v>763.06766777975645</v>
      </c>
      <c r="E24" s="188">
        <v>754.92822777975641</v>
      </c>
      <c r="F24" s="188">
        <v>761.10903777975636</v>
      </c>
      <c r="G24" s="188">
        <v>790.36671777975641</v>
      </c>
      <c r="H24" s="188">
        <v>808.19602777975638</v>
      </c>
      <c r="I24" s="188">
        <v>849.06036777975646</v>
      </c>
      <c r="J24" s="188">
        <v>970.95237777975638</v>
      </c>
      <c r="K24" s="188">
        <v>1001.8942777797564</v>
      </c>
      <c r="L24" s="188">
        <v>988.88640777975638</v>
      </c>
      <c r="M24" s="188">
        <v>1010.9466577797564</v>
      </c>
      <c r="N24" s="188">
        <v>980.84265777975645</v>
      </c>
      <c r="O24" s="188">
        <v>989.77088777975644</v>
      </c>
      <c r="P24" s="188">
        <v>1121.8207277797565</v>
      </c>
      <c r="Q24" s="188">
        <v>1118.2895677797565</v>
      </c>
      <c r="R24" s="188">
        <v>1014.5045077797564</v>
      </c>
      <c r="S24" s="188">
        <v>892.54026777975639</v>
      </c>
      <c r="T24" s="188">
        <v>983.76383777975639</v>
      </c>
      <c r="U24" s="188">
        <v>980.1774677797564</v>
      </c>
      <c r="V24" s="188">
        <v>952.15871777975644</v>
      </c>
      <c r="W24" s="188">
        <v>904.80358777975641</v>
      </c>
      <c r="X24" s="188">
        <v>917.32729777975646</v>
      </c>
      <c r="Y24" s="188">
        <v>866.8017477797564</v>
      </c>
    </row>
    <row r="25" spans="1:33" ht="15.75" x14ac:dyDescent="0.2">
      <c r="A25" s="187">
        <v>13</v>
      </c>
      <c r="B25" s="188">
        <v>892.91311777975636</v>
      </c>
      <c r="C25" s="188">
        <v>871.66633777975642</v>
      </c>
      <c r="D25" s="188">
        <v>837.33727777975639</v>
      </c>
      <c r="E25" s="188">
        <v>847.33978777975642</v>
      </c>
      <c r="F25" s="188">
        <v>829.56580777975637</v>
      </c>
      <c r="G25" s="188">
        <v>827.16884777975645</v>
      </c>
      <c r="H25" s="188">
        <v>871.30349777975641</v>
      </c>
      <c r="I25" s="188">
        <v>947.50756777975641</v>
      </c>
      <c r="J25" s="188">
        <v>1062.8177177797565</v>
      </c>
      <c r="K25" s="188">
        <v>1112.0632777797566</v>
      </c>
      <c r="L25" s="188">
        <v>1118.5843277797564</v>
      </c>
      <c r="M25" s="188">
        <v>1157.2018477797565</v>
      </c>
      <c r="N25" s="188">
        <v>1131.5281777797566</v>
      </c>
      <c r="O25" s="188">
        <v>1115.9594377797566</v>
      </c>
      <c r="P25" s="188">
        <v>1132.4921477797566</v>
      </c>
      <c r="Q25" s="188">
        <v>1140.1190977797564</v>
      </c>
      <c r="R25" s="188">
        <v>1093.9665077797565</v>
      </c>
      <c r="S25" s="188">
        <v>1079.1546177797566</v>
      </c>
      <c r="T25" s="188">
        <v>1147.9016377797566</v>
      </c>
      <c r="U25" s="188">
        <v>1119.6707077797564</v>
      </c>
      <c r="V25" s="188">
        <v>1041.0527677797566</v>
      </c>
      <c r="W25" s="188">
        <v>1006.5996777797565</v>
      </c>
      <c r="X25" s="188">
        <v>928.38856777975639</v>
      </c>
      <c r="Y25" s="188">
        <v>913.52641777975646</v>
      </c>
    </row>
    <row r="26" spans="1:33" ht="15.75" x14ac:dyDescent="0.2">
      <c r="A26" s="187">
        <v>14</v>
      </c>
      <c r="B26" s="188">
        <v>876.27493777975644</v>
      </c>
      <c r="C26" s="188">
        <v>778.41777777975642</v>
      </c>
      <c r="D26" s="188">
        <v>763.7341577797564</v>
      </c>
      <c r="E26" s="188">
        <v>754.21337777975646</v>
      </c>
      <c r="F26" s="188">
        <v>754.60917777975646</v>
      </c>
      <c r="G26" s="188">
        <v>762.50169777975646</v>
      </c>
      <c r="H26" s="188">
        <v>788.87958777975643</v>
      </c>
      <c r="I26" s="188">
        <v>831.72431777975646</v>
      </c>
      <c r="J26" s="188">
        <v>899.80649777975646</v>
      </c>
      <c r="K26" s="188">
        <v>949.99620777975645</v>
      </c>
      <c r="L26" s="188">
        <v>948.12016777975646</v>
      </c>
      <c r="M26" s="188">
        <v>968.22628777975638</v>
      </c>
      <c r="N26" s="188">
        <v>952.83885777975638</v>
      </c>
      <c r="O26" s="188">
        <v>973.77063777975638</v>
      </c>
      <c r="P26" s="188">
        <v>968.86123777975638</v>
      </c>
      <c r="Q26" s="188">
        <v>977.42218777975643</v>
      </c>
      <c r="R26" s="188">
        <v>970.9282777797564</v>
      </c>
      <c r="S26" s="188">
        <v>967.31354777975639</v>
      </c>
      <c r="T26" s="188">
        <v>1047.0695377797565</v>
      </c>
      <c r="U26" s="188">
        <v>1015.6914777797564</v>
      </c>
      <c r="V26" s="188">
        <v>959.50664777975646</v>
      </c>
      <c r="W26" s="188">
        <v>936.86749777975638</v>
      </c>
      <c r="X26" s="188">
        <v>917.90180777975638</v>
      </c>
      <c r="Y26" s="188">
        <v>882.47215777975646</v>
      </c>
    </row>
    <row r="27" spans="1:33" ht="15.75" x14ac:dyDescent="0.2">
      <c r="A27" s="187">
        <v>15</v>
      </c>
      <c r="B27" s="188">
        <v>847.35430777975637</v>
      </c>
      <c r="C27" s="188">
        <v>812.41382777975639</v>
      </c>
      <c r="D27" s="188">
        <v>766.92736777975642</v>
      </c>
      <c r="E27" s="188">
        <v>581.05475777975641</v>
      </c>
      <c r="F27" s="188">
        <v>763.85228777975647</v>
      </c>
      <c r="G27" s="188">
        <v>854.77419777975638</v>
      </c>
      <c r="H27" s="188">
        <v>937.74976777975644</v>
      </c>
      <c r="I27" s="188">
        <v>1024.9439477797566</v>
      </c>
      <c r="J27" s="188">
        <v>1151.3744077797564</v>
      </c>
      <c r="K27" s="188">
        <v>1140.4596777797565</v>
      </c>
      <c r="L27" s="188">
        <v>1115.1302977797566</v>
      </c>
      <c r="M27" s="188">
        <v>1111.9632577797565</v>
      </c>
      <c r="N27" s="188">
        <v>1057.6039277797565</v>
      </c>
      <c r="O27" s="188">
        <v>1081.3337277797566</v>
      </c>
      <c r="P27" s="188">
        <v>1088.0324077797566</v>
      </c>
      <c r="Q27" s="188">
        <v>998.0850677797564</v>
      </c>
      <c r="R27" s="188">
        <v>987.42179777975639</v>
      </c>
      <c r="S27" s="188">
        <v>979.12726777975638</v>
      </c>
      <c r="T27" s="188">
        <v>1010.4201877797564</v>
      </c>
      <c r="U27" s="188">
        <v>984.52523777975637</v>
      </c>
      <c r="V27" s="188">
        <v>927.56224777975638</v>
      </c>
      <c r="W27" s="188">
        <v>896.09031777975645</v>
      </c>
      <c r="X27" s="188">
        <v>766.75062777975643</v>
      </c>
      <c r="Y27" s="188">
        <v>755.02326777975645</v>
      </c>
    </row>
    <row r="28" spans="1:33" ht="15.75" x14ac:dyDescent="0.2">
      <c r="A28" s="187">
        <v>16</v>
      </c>
      <c r="B28" s="188">
        <v>760.96637777975639</v>
      </c>
      <c r="C28" s="188">
        <v>762.89584777975642</v>
      </c>
      <c r="D28" s="188">
        <v>753.11276777975638</v>
      </c>
      <c r="E28" s="188">
        <v>753.96165777975637</v>
      </c>
      <c r="F28" s="188">
        <v>764.33035777975635</v>
      </c>
      <c r="G28" s="188">
        <v>767.82268777975639</v>
      </c>
      <c r="H28" s="188">
        <v>834.51042777975636</v>
      </c>
      <c r="I28" s="188">
        <v>905.44748777975644</v>
      </c>
      <c r="J28" s="188">
        <v>1003.7980477797564</v>
      </c>
      <c r="K28" s="188">
        <v>1044.0149177797566</v>
      </c>
      <c r="L28" s="188">
        <v>1094.3664177797566</v>
      </c>
      <c r="M28" s="188">
        <v>1108.7401277797564</v>
      </c>
      <c r="N28" s="188">
        <v>1052.6524777797565</v>
      </c>
      <c r="O28" s="188">
        <v>1076.5136977797565</v>
      </c>
      <c r="P28" s="188">
        <v>1073.3299577797566</v>
      </c>
      <c r="Q28" s="188">
        <v>1063.4419777797566</v>
      </c>
      <c r="R28" s="188">
        <v>968.83971777975637</v>
      </c>
      <c r="S28" s="188">
        <v>965.63231777975636</v>
      </c>
      <c r="T28" s="188">
        <v>996.53675777975639</v>
      </c>
      <c r="U28" s="188">
        <v>974.95985777975636</v>
      </c>
      <c r="V28" s="188">
        <v>929.26106777975644</v>
      </c>
      <c r="W28" s="188">
        <v>898.61353777975637</v>
      </c>
      <c r="X28" s="188">
        <v>827.03343777975635</v>
      </c>
      <c r="Y28" s="188">
        <v>780.76134777975642</v>
      </c>
    </row>
    <row r="29" spans="1:33" ht="15.75" x14ac:dyDescent="0.2">
      <c r="A29" s="187">
        <v>17</v>
      </c>
      <c r="B29" s="188">
        <v>760.87261777975641</v>
      </c>
      <c r="C29" s="188">
        <v>762.91354777975641</v>
      </c>
      <c r="D29" s="188">
        <v>761.44337777975636</v>
      </c>
      <c r="E29" s="188">
        <v>763.51182777975646</v>
      </c>
      <c r="F29" s="188">
        <v>767.46409777975646</v>
      </c>
      <c r="G29" s="188">
        <v>842.42311777975647</v>
      </c>
      <c r="H29" s="188">
        <v>872.84867777975637</v>
      </c>
      <c r="I29" s="188">
        <v>968.68341777975638</v>
      </c>
      <c r="J29" s="188">
        <v>1028.5324877797566</v>
      </c>
      <c r="K29" s="188">
        <v>1088.0124877797566</v>
      </c>
      <c r="L29" s="188">
        <v>1124.9602377797564</v>
      </c>
      <c r="M29" s="188">
        <v>1127.9527877797566</v>
      </c>
      <c r="N29" s="188">
        <v>1091.7049177797564</v>
      </c>
      <c r="O29" s="188">
        <v>1109.0662277797564</v>
      </c>
      <c r="P29" s="188">
        <v>1109.5506077797565</v>
      </c>
      <c r="Q29" s="188">
        <v>1040.4748577797566</v>
      </c>
      <c r="R29" s="188">
        <v>1007.4770977797564</v>
      </c>
      <c r="S29" s="188">
        <v>1010.5802277797565</v>
      </c>
      <c r="T29" s="188">
        <v>1035.5275277797566</v>
      </c>
      <c r="U29" s="188">
        <v>1002.3124077797564</v>
      </c>
      <c r="V29" s="188">
        <v>935.92958777975639</v>
      </c>
      <c r="W29" s="188">
        <v>831.37125777975643</v>
      </c>
      <c r="X29" s="188">
        <v>764.22575777975646</v>
      </c>
      <c r="Y29" s="188">
        <v>762.57198777975645</v>
      </c>
      <c r="AG29" s="47"/>
    </row>
    <row r="30" spans="1:33" ht="15.75" x14ac:dyDescent="0.2">
      <c r="A30" s="187">
        <v>18</v>
      </c>
      <c r="B30" s="188">
        <v>789.62764777975644</v>
      </c>
      <c r="C30" s="188">
        <v>766.90627777975646</v>
      </c>
      <c r="D30" s="188">
        <v>763.9099977797564</v>
      </c>
      <c r="E30" s="188">
        <v>762.58162777975645</v>
      </c>
      <c r="F30" s="188">
        <v>765.24635777975641</v>
      </c>
      <c r="G30" s="188">
        <v>783.46991777975643</v>
      </c>
      <c r="H30" s="188">
        <v>862.21025777975638</v>
      </c>
      <c r="I30" s="188">
        <v>951.24998777975645</v>
      </c>
      <c r="J30" s="188">
        <v>1019.6217377797564</v>
      </c>
      <c r="K30" s="188">
        <v>1030.8659377797565</v>
      </c>
      <c r="L30" s="188">
        <v>1028.7861377797565</v>
      </c>
      <c r="M30" s="188">
        <v>1046.7500877797565</v>
      </c>
      <c r="N30" s="188">
        <v>1026.1376177797565</v>
      </c>
      <c r="O30" s="188">
        <v>1035.2844977797565</v>
      </c>
      <c r="P30" s="188">
        <v>1041.3072077797565</v>
      </c>
      <c r="Q30" s="188">
        <v>1021.3644277797564</v>
      </c>
      <c r="R30" s="188">
        <v>1007.3456877797564</v>
      </c>
      <c r="S30" s="188">
        <v>997.70076777975646</v>
      </c>
      <c r="T30" s="188">
        <v>1014.4624977797564</v>
      </c>
      <c r="U30" s="188">
        <v>1008.3240977797564</v>
      </c>
      <c r="V30" s="188">
        <v>945.70605777975641</v>
      </c>
      <c r="W30" s="188">
        <v>899.39746777975643</v>
      </c>
      <c r="X30" s="188">
        <v>820.84779777975643</v>
      </c>
      <c r="Y30" s="188">
        <v>801.21319777975646</v>
      </c>
    </row>
    <row r="31" spans="1:33" ht="15.75" x14ac:dyDescent="0.2">
      <c r="A31" s="187">
        <v>19</v>
      </c>
      <c r="B31" s="188">
        <v>818.05137777975642</v>
      </c>
      <c r="C31" s="188">
        <v>808.75139777975642</v>
      </c>
      <c r="D31" s="188">
        <v>769.57144777975645</v>
      </c>
      <c r="E31" s="188">
        <v>761.73186777975639</v>
      </c>
      <c r="F31" s="188">
        <v>764.80455777975646</v>
      </c>
      <c r="G31" s="188">
        <v>796.78874777975636</v>
      </c>
      <c r="H31" s="188">
        <v>898.06102777975639</v>
      </c>
      <c r="I31" s="188">
        <v>992.01436777975641</v>
      </c>
      <c r="J31" s="188">
        <v>1062.0139477797566</v>
      </c>
      <c r="K31" s="188">
        <v>1109.6594277797565</v>
      </c>
      <c r="L31" s="188">
        <v>1107.4957777797565</v>
      </c>
      <c r="M31" s="188">
        <v>1115.4612777797565</v>
      </c>
      <c r="N31" s="188">
        <v>1094.7260277797566</v>
      </c>
      <c r="O31" s="188">
        <v>1100.5479877797566</v>
      </c>
      <c r="P31" s="188">
        <v>1087.9482377797565</v>
      </c>
      <c r="Q31" s="188">
        <v>1084.0705577797564</v>
      </c>
      <c r="R31" s="188">
        <v>1059.3033077797566</v>
      </c>
      <c r="S31" s="188">
        <v>1032.0860477797564</v>
      </c>
      <c r="T31" s="188">
        <v>1117.9692577797566</v>
      </c>
      <c r="U31" s="188">
        <v>1111.5131377797566</v>
      </c>
      <c r="V31" s="188">
        <v>1042.6239377797565</v>
      </c>
      <c r="W31" s="188">
        <v>1003.7018177797564</v>
      </c>
      <c r="X31" s="188">
        <v>961.54955777975636</v>
      </c>
      <c r="Y31" s="188">
        <v>877.96366777975641</v>
      </c>
    </row>
    <row r="32" spans="1:33" ht="15.75" x14ac:dyDescent="0.2">
      <c r="A32" s="187">
        <v>20</v>
      </c>
      <c r="B32" s="188">
        <v>985.37822777975646</v>
      </c>
      <c r="C32" s="188">
        <v>946.73266777975641</v>
      </c>
      <c r="D32" s="188">
        <v>874.55538777975642</v>
      </c>
      <c r="E32" s="188">
        <v>851.69643777975637</v>
      </c>
      <c r="F32" s="188">
        <v>855.84913777975646</v>
      </c>
      <c r="G32" s="188">
        <v>860.00213777975637</v>
      </c>
      <c r="H32" s="188">
        <v>927.86534777975646</v>
      </c>
      <c r="I32" s="188">
        <v>1019.7217377797564</v>
      </c>
      <c r="J32" s="188">
        <v>1131.9653577797565</v>
      </c>
      <c r="K32" s="188">
        <v>1222.0014377797565</v>
      </c>
      <c r="L32" s="188">
        <v>1226.2223777797565</v>
      </c>
      <c r="M32" s="188">
        <v>1255.9809977797565</v>
      </c>
      <c r="N32" s="188">
        <v>1222.6672677797565</v>
      </c>
      <c r="O32" s="188">
        <v>1206.3438477797565</v>
      </c>
      <c r="P32" s="188">
        <v>1213.0534977797565</v>
      </c>
      <c r="Q32" s="188">
        <v>1227.3403777797566</v>
      </c>
      <c r="R32" s="188">
        <v>1218.5166877797565</v>
      </c>
      <c r="S32" s="188">
        <v>1201.2992077797564</v>
      </c>
      <c r="T32" s="188">
        <v>1235.5556577797565</v>
      </c>
      <c r="U32" s="188">
        <v>1246.6600977797566</v>
      </c>
      <c r="V32" s="188">
        <v>1136.1289177797564</v>
      </c>
      <c r="W32" s="188">
        <v>1090.0374277797566</v>
      </c>
      <c r="X32" s="188">
        <v>1030.5961677797566</v>
      </c>
      <c r="Y32" s="188">
        <v>983.55784777975646</v>
      </c>
    </row>
    <row r="33" spans="1:25" ht="15.75" x14ac:dyDescent="0.2">
      <c r="A33" s="187">
        <v>21</v>
      </c>
      <c r="B33" s="188">
        <v>953.15459777975639</v>
      </c>
      <c r="C33" s="188">
        <v>932.44495777975646</v>
      </c>
      <c r="D33" s="188">
        <v>883.57143777975637</v>
      </c>
      <c r="E33" s="188">
        <v>863.58319777975646</v>
      </c>
      <c r="F33" s="188">
        <v>835.6387877797564</v>
      </c>
      <c r="G33" s="188">
        <v>853.30736777975642</v>
      </c>
      <c r="H33" s="188">
        <v>793.28561777975642</v>
      </c>
      <c r="I33" s="188">
        <v>958.96463777975646</v>
      </c>
      <c r="J33" s="188">
        <v>1016.8190777797564</v>
      </c>
      <c r="K33" s="188">
        <v>1072.2072577797564</v>
      </c>
      <c r="L33" s="188">
        <v>1061.8859877797565</v>
      </c>
      <c r="M33" s="188">
        <v>1031.3088777797566</v>
      </c>
      <c r="N33" s="188">
        <v>1030.2691577797566</v>
      </c>
      <c r="O33" s="188">
        <v>1027.7239877797565</v>
      </c>
      <c r="P33" s="188">
        <v>1025.3454077797564</v>
      </c>
      <c r="Q33" s="188">
        <v>1020.7145277797564</v>
      </c>
      <c r="R33" s="188">
        <v>1011.0139177797564</v>
      </c>
      <c r="S33" s="188">
        <v>1005.1296377797564</v>
      </c>
      <c r="T33" s="188">
        <v>1029.5087777797564</v>
      </c>
      <c r="U33" s="188">
        <v>1080.5133377797565</v>
      </c>
      <c r="V33" s="188">
        <v>1011.4560877797564</v>
      </c>
      <c r="W33" s="188">
        <v>968.81859777975637</v>
      </c>
      <c r="X33" s="188">
        <v>921.30706777975638</v>
      </c>
      <c r="Y33" s="188">
        <v>872.65926777975642</v>
      </c>
    </row>
    <row r="34" spans="1:25" ht="15.75" x14ac:dyDescent="0.2">
      <c r="A34" s="187">
        <v>22</v>
      </c>
      <c r="B34" s="188">
        <v>837.2245677797564</v>
      </c>
      <c r="C34" s="188">
        <v>871.85848777975639</v>
      </c>
      <c r="D34" s="188">
        <v>847.45759777975638</v>
      </c>
      <c r="E34" s="188">
        <v>802.68812777975643</v>
      </c>
      <c r="F34" s="188">
        <v>765.96426777975637</v>
      </c>
      <c r="G34" s="188">
        <v>824.37426777975645</v>
      </c>
      <c r="H34" s="188">
        <v>921.05299777975642</v>
      </c>
      <c r="I34" s="188">
        <v>993.72462777975636</v>
      </c>
      <c r="J34" s="188">
        <v>1059.2788877797566</v>
      </c>
      <c r="K34" s="188">
        <v>1137.6203677797566</v>
      </c>
      <c r="L34" s="188">
        <v>1067.8263677797565</v>
      </c>
      <c r="M34" s="188">
        <v>1084.5738377797566</v>
      </c>
      <c r="N34" s="188">
        <v>1052.6407177797564</v>
      </c>
      <c r="O34" s="188">
        <v>1077.3050577797565</v>
      </c>
      <c r="P34" s="188">
        <v>1092.4018377797565</v>
      </c>
      <c r="Q34" s="188">
        <v>997.38048777975644</v>
      </c>
      <c r="R34" s="188">
        <v>971.82307777975643</v>
      </c>
      <c r="S34" s="188">
        <v>1007.3186177797564</v>
      </c>
      <c r="T34" s="188">
        <v>990.10923777975643</v>
      </c>
      <c r="U34" s="188">
        <v>990.29041777975647</v>
      </c>
      <c r="V34" s="188">
        <v>957.22352777975641</v>
      </c>
      <c r="W34" s="188">
        <v>916.5175677797564</v>
      </c>
      <c r="X34" s="188">
        <v>839.46904777975647</v>
      </c>
      <c r="Y34" s="188">
        <v>763.67707777975636</v>
      </c>
    </row>
    <row r="35" spans="1:25" ht="15.75" x14ac:dyDescent="0.2">
      <c r="A35" s="187">
        <v>23</v>
      </c>
      <c r="B35" s="188">
        <v>763.56191777975641</v>
      </c>
      <c r="C35" s="188">
        <v>775.98730777975641</v>
      </c>
      <c r="D35" s="188">
        <v>762.97400777975645</v>
      </c>
      <c r="E35" s="188">
        <v>763.10624777975636</v>
      </c>
      <c r="F35" s="188">
        <v>776.29283777975638</v>
      </c>
      <c r="G35" s="188">
        <v>859.63987777975638</v>
      </c>
      <c r="H35" s="188">
        <v>897.71772777975639</v>
      </c>
      <c r="I35" s="188">
        <v>970.97626777975643</v>
      </c>
      <c r="J35" s="188">
        <v>1054.7598477797565</v>
      </c>
      <c r="K35" s="188">
        <v>1074.6579477797566</v>
      </c>
      <c r="L35" s="188">
        <v>1105.9642477797565</v>
      </c>
      <c r="M35" s="188">
        <v>1120.9843477797565</v>
      </c>
      <c r="N35" s="188">
        <v>1033.0333977797566</v>
      </c>
      <c r="O35" s="188">
        <v>1082.2025577797565</v>
      </c>
      <c r="P35" s="188">
        <v>1075.2743477797565</v>
      </c>
      <c r="Q35" s="188">
        <v>1080.9683477797564</v>
      </c>
      <c r="R35" s="188">
        <v>1020.6354277797564</v>
      </c>
      <c r="S35" s="188">
        <v>998.67544777975638</v>
      </c>
      <c r="T35" s="188">
        <v>1013.3814277797565</v>
      </c>
      <c r="U35" s="188">
        <v>998.19072777975646</v>
      </c>
      <c r="V35" s="188">
        <v>953.56720777975636</v>
      </c>
      <c r="W35" s="188">
        <v>923.59019777975641</v>
      </c>
      <c r="X35" s="188">
        <v>849.52980777975642</v>
      </c>
      <c r="Y35" s="188">
        <v>762.79260777975639</v>
      </c>
    </row>
    <row r="36" spans="1:25" ht="15.75" x14ac:dyDescent="0.2">
      <c r="A36" s="187">
        <v>24</v>
      </c>
      <c r="B36" s="188">
        <v>794.61645777975639</v>
      </c>
      <c r="C36" s="188">
        <v>761.20150777975641</v>
      </c>
      <c r="D36" s="188">
        <v>761.09117777975644</v>
      </c>
      <c r="E36" s="188">
        <v>761.86313777975636</v>
      </c>
      <c r="F36" s="188">
        <v>770.78398777975644</v>
      </c>
      <c r="G36" s="188">
        <v>849.45211777975646</v>
      </c>
      <c r="H36" s="188">
        <v>885.94370777975644</v>
      </c>
      <c r="I36" s="188">
        <v>973.69060777975642</v>
      </c>
      <c r="J36" s="188">
        <v>1070.7759477797565</v>
      </c>
      <c r="K36" s="188">
        <v>1166.7301977797565</v>
      </c>
      <c r="L36" s="188">
        <v>1145.9152377797566</v>
      </c>
      <c r="M36" s="188">
        <v>1152.1547877797566</v>
      </c>
      <c r="N36" s="188">
        <v>1144.1348077797566</v>
      </c>
      <c r="O36" s="188">
        <v>1144.4890677797566</v>
      </c>
      <c r="P36" s="188">
        <v>1119.9551977797564</v>
      </c>
      <c r="Q36" s="188">
        <v>1094.4887577797565</v>
      </c>
      <c r="R36" s="188">
        <v>1054.0330377797566</v>
      </c>
      <c r="S36" s="188">
        <v>1024.6684077797565</v>
      </c>
      <c r="T36" s="188">
        <v>1070.6181977797564</v>
      </c>
      <c r="U36" s="188">
        <v>1055.3970077797564</v>
      </c>
      <c r="V36" s="188">
        <v>980.37967777975643</v>
      </c>
      <c r="W36" s="188">
        <v>943.41256777975639</v>
      </c>
      <c r="X36" s="188">
        <v>892.3746477797564</v>
      </c>
      <c r="Y36" s="188">
        <v>845.50935777975644</v>
      </c>
    </row>
    <row r="37" spans="1:25" ht="15.75" x14ac:dyDescent="0.2">
      <c r="A37" s="187">
        <v>25</v>
      </c>
      <c r="B37" s="188">
        <v>784.42198777975636</v>
      </c>
      <c r="C37" s="188">
        <v>763.43246777975639</v>
      </c>
      <c r="D37" s="188">
        <v>759.89417777975643</v>
      </c>
      <c r="E37" s="188">
        <v>759.7636077797564</v>
      </c>
      <c r="F37" s="188">
        <v>760.77062777975641</v>
      </c>
      <c r="G37" s="188">
        <v>770.61073777975639</v>
      </c>
      <c r="H37" s="188">
        <v>863.52830777975646</v>
      </c>
      <c r="I37" s="188">
        <v>960.76672777975637</v>
      </c>
      <c r="J37" s="188">
        <v>1072.4085777797566</v>
      </c>
      <c r="K37" s="188">
        <v>1106.8089777797566</v>
      </c>
      <c r="L37" s="188">
        <v>1116.0848477797565</v>
      </c>
      <c r="M37" s="188">
        <v>1114.7026977797566</v>
      </c>
      <c r="N37" s="188">
        <v>978.97049777975644</v>
      </c>
      <c r="O37" s="188">
        <v>994.67220777975638</v>
      </c>
      <c r="P37" s="188">
        <v>915.37726777975638</v>
      </c>
      <c r="Q37" s="188">
        <v>909.97220777975645</v>
      </c>
      <c r="R37" s="188">
        <v>905.51286777975645</v>
      </c>
      <c r="S37" s="188">
        <v>912.56994777975638</v>
      </c>
      <c r="T37" s="188">
        <v>1058.8687277797565</v>
      </c>
      <c r="U37" s="188">
        <v>1048.4370277797566</v>
      </c>
      <c r="V37" s="188">
        <v>847.7090777797564</v>
      </c>
      <c r="W37" s="188">
        <v>769.57762777975643</v>
      </c>
      <c r="X37" s="188">
        <v>763.36435777975646</v>
      </c>
      <c r="Y37" s="188">
        <v>760.61225777975642</v>
      </c>
    </row>
    <row r="38" spans="1:25" ht="15.75" x14ac:dyDescent="0.2">
      <c r="A38" s="187">
        <v>26</v>
      </c>
      <c r="B38" s="188">
        <v>760.19767777975642</v>
      </c>
      <c r="C38" s="188">
        <v>759.63952777975646</v>
      </c>
      <c r="D38" s="188">
        <v>759.5125277797564</v>
      </c>
      <c r="E38" s="188">
        <v>759.9070677797564</v>
      </c>
      <c r="F38" s="188">
        <v>760.93194777975646</v>
      </c>
      <c r="G38" s="188">
        <v>770.18225777975636</v>
      </c>
      <c r="H38" s="188">
        <v>867.07932777975645</v>
      </c>
      <c r="I38" s="188">
        <v>959.24296777975644</v>
      </c>
      <c r="J38" s="188">
        <v>1071.9072077797566</v>
      </c>
      <c r="K38" s="188">
        <v>1123.3336077797564</v>
      </c>
      <c r="L38" s="188">
        <v>1023.0631177797565</v>
      </c>
      <c r="M38" s="188">
        <v>1115.2796777797564</v>
      </c>
      <c r="N38" s="188">
        <v>1077.1432277797564</v>
      </c>
      <c r="O38" s="188">
        <v>1054.9736077797565</v>
      </c>
      <c r="P38" s="188">
        <v>970.1490977797564</v>
      </c>
      <c r="Q38" s="188">
        <v>912.04373777975638</v>
      </c>
      <c r="R38" s="188">
        <v>895.00669777975645</v>
      </c>
      <c r="S38" s="188">
        <v>886.41173777975644</v>
      </c>
      <c r="T38" s="188">
        <v>912.66325777975646</v>
      </c>
      <c r="U38" s="188">
        <v>913.20542777975641</v>
      </c>
      <c r="V38" s="188">
        <v>852.00079777975645</v>
      </c>
      <c r="W38" s="188">
        <v>763.04271777975646</v>
      </c>
      <c r="X38" s="188">
        <v>760.49475777975636</v>
      </c>
      <c r="Y38" s="188">
        <v>760.00642777975645</v>
      </c>
    </row>
    <row r="39" spans="1:25" ht="15.75" x14ac:dyDescent="0.2">
      <c r="A39" s="187">
        <v>27</v>
      </c>
      <c r="B39" s="188">
        <v>760.07257777975644</v>
      </c>
      <c r="C39" s="188">
        <v>759.70365777975644</v>
      </c>
      <c r="D39" s="188">
        <v>763.30154777975645</v>
      </c>
      <c r="E39" s="188">
        <v>763.79388777975646</v>
      </c>
      <c r="F39" s="188">
        <v>766.74279777975642</v>
      </c>
      <c r="G39" s="188">
        <v>892.31475777975641</v>
      </c>
      <c r="H39" s="188">
        <v>934.55467777975639</v>
      </c>
      <c r="I39" s="188">
        <v>989.31579777975639</v>
      </c>
      <c r="J39" s="188">
        <v>1125.8049077797566</v>
      </c>
      <c r="K39" s="188">
        <v>1188.2182377797565</v>
      </c>
      <c r="L39" s="188">
        <v>1238.0136677797566</v>
      </c>
      <c r="M39" s="188">
        <v>1239.1890677797564</v>
      </c>
      <c r="N39" s="188">
        <v>1189.4065177797565</v>
      </c>
      <c r="O39" s="188">
        <v>1173.4523877797565</v>
      </c>
      <c r="P39" s="188">
        <v>1206.6234577797566</v>
      </c>
      <c r="Q39" s="188">
        <v>1200.8465177797566</v>
      </c>
      <c r="R39" s="188">
        <v>1175.5776077797566</v>
      </c>
      <c r="S39" s="188">
        <v>1181.8199977797565</v>
      </c>
      <c r="T39" s="188">
        <v>1203.5631377797565</v>
      </c>
      <c r="U39" s="188">
        <v>1194.0128477797566</v>
      </c>
      <c r="V39" s="188">
        <v>1062.5842177797565</v>
      </c>
      <c r="W39" s="188">
        <v>940.9771777797564</v>
      </c>
      <c r="X39" s="188">
        <v>899.70642777975638</v>
      </c>
      <c r="Y39" s="188">
        <v>873.42691777975642</v>
      </c>
    </row>
    <row r="40" spans="1:25" ht="15.75" x14ac:dyDescent="0.2">
      <c r="A40" s="189">
        <v>28</v>
      </c>
      <c r="B40" s="188">
        <v>857.62752777975641</v>
      </c>
      <c r="C40" s="188">
        <v>781.36762777975639</v>
      </c>
      <c r="D40" s="188">
        <v>775.04268777975642</v>
      </c>
      <c r="E40" s="188">
        <v>761.66471777975642</v>
      </c>
      <c r="F40" s="188">
        <v>762.39320777975638</v>
      </c>
      <c r="G40" s="188">
        <v>764.77955777975637</v>
      </c>
      <c r="H40" s="188">
        <v>802.56407777975642</v>
      </c>
      <c r="I40" s="188">
        <v>847.92689777975636</v>
      </c>
      <c r="J40" s="188">
        <v>967.42824777975636</v>
      </c>
      <c r="K40" s="188">
        <v>1036.1270677797565</v>
      </c>
      <c r="L40" s="188">
        <v>1086.6932877797565</v>
      </c>
      <c r="M40" s="188">
        <v>1095.8997877797565</v>
      </c>
      <c r="N40" s="188">
        <v>1090.1310877797566</v>
      </c>
      <c r="O40" s="188">
        <v>1085.8931977797565</v>
      </c>
      <c r="P40" s="188">
        <v>1082.0747677797565</v>
      </c>
      <c r="Q40" s="188">
        <v>1072.4864477797564</v>
      </c>
      <c r="R40" s="188">
        <v>1058.6073077797566</v>
      </c>
      <c r="S40" s="188">
        <v>1062.6405777797565</v>
      </c>
      <c r="T40" s="188">
        <v>1099.1510577797565</v>
      </c>
      <c r="U40" s="188">
        <v>1106.6674177797565</v>
      </c>
      <c r="V40" s="188">
        <v>1028.6936377797565</v>
      </c>
      <c r="W40" s="188">
        <v>992.11911777975638</v>
      </c>
      <c r="X40" s="188">
        <v>915.98276777975639</v>
      </c>
      <c r="Y40" s="188">
        <v>867.5368877797564</v>
      </c>
    </row>
    <row r="41" spans="1:25" ht="15.75" x14ac:dyDescent="0.2">
      <c r="A41" s="190">
        <v>29</v>
      </c>
      <c r="B41" s="188">
        <v>882.26527777975639</v>
      </c>
      <c r="C41" s="188">
        <v>835.21571777975646</v>
      </c>
      <c r="D41" s="188">
        <v>836.53359777975641</v>
      </c>
      <c r="E41" s="188">
        <v>826.7428477797564</v>
      </c>
      <c r="F41" s="188">
        <v>860.13145777975637</v>
      </c>
      <c r="G41" s="188">
        <v>890.23540777975643</v>
      </c>
      <c r="H41" s="188">
        <v>905.75996777975638</v>
      </c>
      <c r="I41" s="188">
        <v>985.06406777975644</v>
      </c>
      <c r="J41" s="188">
        <v>1095.3089477797566</v>
      </c>
      <c r="K41" s="188">
        <v>1163.1816477797565</v>
      </c>
      <c r="L41" s="188">
        <v>1190.8061877797566</v>
      </c>
      <c r="M41" s="188">
        <v>1195.6697777797565</v>
      </c>
      <c r="N41" s="188">
        <v>1171.1523077797565</v>
      </c>
      <c r="O41" s="188">
        <v>1171.9360777797565</v>
      </c>
      <c r="P41" s="188">
        <v>1163.6267277797565</v>
      </c>
      <c r="Q41" s="188">
        <v>1171.6779977797564</v>
      </c>
      <c r="R41" s="188">
        <v>1130.4666977797565</v>
      </c>
      <c r="S41" s="188">
        <v>1059.1073377797566</v>
      </c>
      <c r="T41" s="188">
        <v>1038.8891677797565</v>
      </c>
      <c r="U41" s="188">
        <v>1036.6596577797566</v>
      </c>
      <c r="V41" s="188">
        <v>990.67420777975644</v>
      </c>
      <c r="W41" s="188">
        <v>941.06378777975647</v>
      </c>
      <c r="X41" s="188">
        <v>870.40537777975646</v>
      </c>
      <c r="Y41" s="188">
        <v>842.3826177797564</v>
      </c>
    </row>
    <row r="42" spans="1:25" ht="15.75" x14ac:dyDescent="0.2">
      <c r="A42" s="190">
        <v>30</v>
      </c>
      <c r="B42" s="188">
        <v>761.98398777975638</v>
      </c>
      <c r="C42" s="188">
        <v>760.29835777975643</v>
      </c>
      <c r="D42" s="188">
        <v>759.32915777975643</v>
      </c>
      <c r="E42" s="188">
        <v>760.0926777797564</v>
      </c>
      <c r="F42" s="188">
        <v>761.53614777975645</v>
      </c>
      <c r="G42" s="188">
        <v>829.14330777975636</v>
      </c>
      <c r="H42" s="188">
        <v>896.56292777975636</v>
      </c>
      <c r="I42" s="188">
        <v>1004.0096877797564</v>
      </c>
      <c r="J42" s="188">
        <v>1136.7738077797565</v>
      </c>
      <c r="K42" s="188">
        <v>1142.0340577797565</v>
      </c>
      <c r="L42" s="188">
        <v>1180.2348577797566</v>
      </c>
      <c r="M42" s="188">
        <v>1185.4209077797566</v>
      </c>
      <c r="N42" s="188">
        <v>1165.6019977797566</v>
      </c>
      <c r="O42" s="188">
        <v>1194.0999777797565</v>
      </c>
      <c r="P42" s="188">
        <v>1178.3954677797565</v>
      </c>
      <c r="Q42" s="188">
        <v>1180.9247977797565</v>
      </c>
      <c r="R42" s="188">
        <v>1155.2765677797565</v>
      </c>
      <c r="S42" s="188">
        <v>1105.7338077797565</v>
      </c>
      <c r="T42" s="188">
        <v>1112.5434377797565</v>
      </c>
      <c r="U42" s="188">
        <v>1097.6329177797566</v>
      </c>
      <c r="V42" s="188">
        <v>1040.0219877797565</v>
      </c>
      <c r="W42" s="188">
        <v>962.12640777975639</v>
      </c>
      <c r="X42" s="188">
        <v>929.43177777975643</v>
      </c>
      <c r="Y42" s="188">
        <v>863.59952777975639</v>
      </c>
    </row>
    <row r="43" spans="1:25" ht="15.75" x14ac:dyDescent="0.2">
      <c r="A43" s="190">
        <v>31</v>
      </c>
      <c r="B43" s="188">
        <v>852.21388777975642</v>
      </c>
      <c r="C43" s="188">
        <v>807.16029777975643</v>
      </c>
      <c r="D43" s="188">
        <v>796.7004777797564</v>
      </c>
      <c r="E43" s="188">
        <v>795.87055777975638</v>
      </c>
      <c r="F43" s="188">
        <v>760.24526777975643</v>
      </c>
      <c r="G43" s="188">
        <v>810.55164777975642</v>
      </c>
      <c r="H43" s="188">
        <v>851.93503777975639</v>
      </c>
      <c r="I43" s="188">
        <v>927.1179377797564</v>
      </c>
      <c r="J43" s="188">
        <v>1010.4526977797564</v>
      </c>
      <c r="K43" s="188">
        <v>987.86087777975638</v>
      </c>
      <c r="L43" s="188">
        <v>1026.3134177797565</v>
      </c>
      <c r="M43" s="188">
        <v>1035.3153777797565</v>
      </c>
      <c r="N43" s="188">
        <v>1006.3260677797564</v>
      </c>
      <c r="O43" s="188">
        <v>1007.5848377797564</v>
      </c>
      <c r="P43" s="188">
        <v>1021.8409577797564</v>
      </c>
      <c r="Q43" s="188">
        <v>971.21592777975638</v>
      </c>
      <c r="R43" s="188">
        <v>929.04306777975637</v>
      </c>
      <c r="S43" s="188">
        <v>922.49021777975645</v>
      </c>
      <c r="T43" s="188">
        <v>931.49105777975637</v>
      </c>
      <c r="U43" s="188">
        <v>936.30853777975642</v>
      </c>
      <c r="V43" s="188">
        <v>901.7387977797564</v>
      </c>
      <c r="W43" s="188">
        <v>868.01845777975643</v>
      </c>
      <c r="X43" s="188">
        <v>798.97282777975636</v>
      </c>
      <c r="Y43" s="188">
        <v>758.46499777975646</v>
      </c>
    </row>
    <row r="44" spans="1:25" ht="15.75" x14ac:dyDescent="0.2">
      <c r="A44" s="191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</row>
    <row r="45" spans="1:25" ht="15.75" x14ac:dyDescent="0.25">
      <c r="A45" s="193" t="s">
        <v>57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212">
        <v>327049.56900000002</v>
      </c>
      <c r="O45" s="212"/>
      <c r="P45" s="194"/>
      <c r="Q45" s="194"/>
      <c r="R45" s="194"/>
      <c r="S45" s="194"/>
      <c r="T45" s="194"/>
      <c r="U45" s="194"/>
      <c r="V45" s="194"/>
      <c r="W45" s="194"/>
      <c r="X45" s="194"/>
      <c r="Y45" s="194"/>
    </row>
    <row r="46" spans="1:25" ht="15.75" x14ac:dyDescent="0.25">
      <c r="A46" s="194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</row>
    <row r="47" spans="1:25" ht="15.75" customHeight="1" x14ac:dyDescent="0.25">
      <c r="A47" s="195"/>
      <c r="B47" s="196"/>
      <c r="C47" s="196"/>
      <c r="D47" s="196"/>
      <c r="E47" s="196"/>
      <c r="F47" s="196"/>
      <c r="G47" s="196"/>
      <c r="H47" s="196"/>
      <c r="I47" s="196"/>
      <c r="J47" s="197"/>
      <c r="K47" s="198" t="s">
        <v>3</v>
      </c>
      <c r="L47" s="198"/>
      <c r="M47" s="198"/>
      <c r="N47" s="194"/>
      <c r="O47" s="194"/>
      <c r="P47" s="194"/>
      <c r="Q47" s="194"/>
      <c r="R47" s="194"/>
      <c r="S47" s="194"/>
      <c r="T47" s="194"/>
      <c r="U47" s="199"/>
      <c r="V47" s="199"/>
      <c r="W47" s="199"/>
      <c r="X47" s="199"/>
      <c r="Y47" s="199"/>
    </row>
    <row r="48" spans="1:25" ht="15.75" x14ac:dyDescent="0.25">
      <c r="A48" s="200"/>
      <c r="B48" s="201"/>
      <c r="C48" s="201"/>
      <c r="D48" s="201"/>
      <c r="E48" s="201"/>
      <c r="F48" s="201"/>
      <c r="G48" s="201"/>
      <c r="H48" s="201"/>
      <c r="I48" s="201"/>
      <c r="J48" s="202"/>
      <c r="K48" s="203" t="s">
        <v>5</v>
      </c>
      <c r="L48" s="203"/>
      <c r="M48" s="203"/>
      <c r="N48" s="194"/>
      <c r="O48" s="194"/>
      <c r="P48" s="194"/>
      <c r="Q48" s="194"/>
      <c r="R48" s="199"/>
      <c r="S48" s="199"/>
      <c r="T48" s="199"/>
      <c r="U48" s="199"/>
      <c r="V48" s="199"/>
      <c r="W48" s="199"/>
      <c r="X48" s="199"/>
      <c r="Y48" s="199"/>
    </row>
    <row r="49" spans="1:25" ht="15.75" x14ac:dyDescent="0.25">
      <c r="A49" s="204" t="s">
        <v>58</v>
      </c>
      <c r="B49" s="205"/>
      <c r="C49" s="205"/>
      <c r="D49" s="205"/>
      <c r="E49" s="205"/>
      <c r="F49" s="205"/>
      <c r="G49" s="205"/>
      <c r="H49" s="205"/>
      <c r="I49" s="205"/>
      <c r="J49" s="206"/>
      <c r="K49" s="207">
        <v>1664.49</v>
      </c>
      <c r="L49" s="207"/>
      <c r="M49" s="207"/>
      <c r="N49" s="194"/>
      <c r="O49" s="194"/>
      <c r="P49" s="194"/>
      <c r="Q49" s="194"/>
      <c r="R49" s="199"/>
      <c r="S49" s="199"/>
      <c r="T49" s="199"/>
      <c r="U49" s="199"/>
      <c r="V49" s="199"/>
      <c r="W49" s="199"/>
      <c r="X49" s="199"/>
      <c r="Y49" s="199"/>
    </row>
    <row r="50" spans="1:25" ht="50.25" customHeight="1" x14ac:dyDescent="0.25">
      <c r="A50" s="204" t="s">
        <v>37</v>
      </c>
      <c r="B50" s="205"/>
      <c r="C50" s="205"/>
      <c r="D50" s="205"/>
      <c r="E50" s="205"/>
      <c r="F50" s="205"/>
      <c r="G50" s="205"/>
      <c r="H50" s="205"/>
      <c r="I50" s="205"/>
      <c r="J50" s="206"/>
      <c r="K50" s="208">
        <v>19.920000000000002</v>
      </c>
      <c r="L50" s="209"/>
      <c r="M50" s="210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</row>
    <row r="51" spans="1:25" ht="15" x14ac:dyDescent="0.25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</row>
  </sheetData>
  <mergeCells count="18">
    <mergeCell ref="A49:J49"/>
    <mergeCell ref="K49:M49"/>
    <mergeCell ref="A50:J50"/>
    <mergeCell ref="K50:M50"/>
    <mergeCell ref="A10:Y10"/>
    <mergeCell ref="A11:A12"/>
    <mergeCell ref="B11:Y11"/>
    <mergeCell ref="A45:M45"/>
    <mergeCell ref="N45:O45"/>
    <mergeCell ref="A47:J48"/>
    <mergeCell ref="K47:M47"/>
    <mergeCell ref="K48:M48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38" fitToHeight="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2:H33"/>
  <sheetViews>
    <sheetView view="pageBreakPreview" zoomScale="75" zoomScaleNormal="85" zoomScaleSheetLayoutView="75" workbookViewId="0">
      <selection activeCell="A8" sqref="A8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8.42578125" style="1" customWidth="1"/>
    <col min="6" max="6" width="17.7109375" style="1" customWidth="1"/>
    <col min="7" max="7" width="15.5703125" style="1" customWidth="1"/>
    <col min="8" max="8" width="18.7109375" style="1" customWidth="1"/>
    <col min="9" max="9" width="12.7109375" style="1" customWidth="1"/>
    <col min="10" max="16384" width="9.140625" style="1"/>
  </cols>
  <sheetData>
    <row r="2" spans="1:8" ht="18" x14ac:dyDescent="0.25">
      <c r="A2" s="127" t="s">
        <v>25</v>
      </c>
      <c r="B2" s="127"/>
      <c r="C2" s="127"/>
      <c r="D2" s="127"/>
      <c r="E2" s="127"/>
      <c r="F2" s="127"/>
    </row>
    <row r="3" spans="1:8" ht="18" x14ac:dyDescent="0.25">
      <c r="A3" s="127" t="s">
        <v>44</v>
      </c>
      <c r="B3" s="127"/>
      <c r="C3" s="127"/>
      <c r="D3" s="127"/>
      <c r="E3" s="127"/>
      <c r="F3" s="127"/>
    </row>
    <row r="4" spans="1:8" ht="18" x14ac:dyDescent="0.25">
      <c r="A4" s="127" t="s">
        <v>0</v>
      </c>
      <c r="B4" s="127"/>
      <c r="C4" s="127"/>
      <c r="D4" s="127"/>
      <c r="E4" s="127"/>
      <c r="F4" s="127"/>
    </row>
    <row r="5" spans="1:8" ht="9" customHeight="1" x14ac:dyDescent="0.2">
      <c r="A5" s="128" t="s">
        <v>50</v>
      </c>
      <c r="B5" s="128"/>
      <c r="C5" s="128"/>
      <c r="D5" s="128"/>
      <c r="E5" s="128"/>
      <c r="F5" s="128"/>
    </row>
    <row r="6" spans="1:8" ht="19.5" customHeight="1" x14ac:dyDescent="0.2">
      <c r="A6" s="128"/>
      <c r="B6" s="128"/>
      <c r="C6" s="128"/>
      <c r="D6" s="128"/>
      <c r="E6" s="128"/>
      <c r="F6" s="128"/>
    </row>
    <row r="7" spans="1:8" ht="21" customHeight="1" x14ac:dyDescent="0.2">
      <c r="A7" s="163" t="s">
        <v>60</v>
      </c>
      <c r="B7" s="163"/>
      <c r="C7" s="163"/>
      <c r="D7" s="163"/>
      <c r="E7" s="163"/>
      <c r="F7" s="163"/>
    </row>
    <row r="8" spans="1:8" ht="15" customHeight="1" thickBot="1" x14ac:dyDescent="0.25"/>
    <row r="9" spans="1:8" ht="24.95" customHeight="1" x14ac:dyDescent="0.2">
      <c r="A9" s="157" t="s">
        <v>1</v>
      </c>
      <c r="B9" s="159" t="s">
        <v>29</v>
      </c>
      <c r="C9" s="161" t="s">
        <v>2</v>
      </c>
      <c r="D9" s="124" t="s">
        <v>3</v>
      </c>
      <c r="E9" s="164"/>
      <c r="F9" s="125"/>
    </row>
    <row r="10" spans="1:8" ht="24.95" customHeight="1" thickBot="1" x14ac:dyDescent="0.25">
      <c r="A10" s="158"/>
      <c r="B10" s="160"/>
      <c r="C10" s="162"/>
      <c r="D10" s="8" t="s">
        <v>4</v>
      </c>
      <c r="E10" s="8" t="s">
        <v>5</v>
      </c>
      <c r="F10" s="8" t="s">
        <v>24</v>
      </c>
    </row>
    <row r="11" spans="1:8" x14ac:dyDescent="0.2">
      <c r="A11" s="97" t="s">
        <v>6</v>
      </c>
      <c r="B11" s="98" t="s">
        <v>7</v>
      </c>
      <c r="C11" s="98"/>
      <c r="D11" s="99"/>
      <c r="E11" s="99"/>
      <c r="F11" s="96"/>
      <c r="G11" s="2"/>
      <c r="H11" s="2"/>
    </row>
    <row r="12" spans="1:8" x14ac:dyDescent="0.2">
      <c r="A12" s="12" t="s">
        <v>8</v>
      </c>
      <c r="B12" s="13" t="s">
        <v>9</v>
      </c>
      <c r="C12" s="14" t="s">
        <v>10</v>
      </c>
      <c r="D12" s="72">
        <v>304435.29599999997</v>
      </c>
      <c r="E12" s="92">
        <f>D12</f>
        <v>304435.29599999997</v>
      </c>
      <c r="F12" s="92">
        <f>E12</f>
        <v>304435.29599999997</v>
      </c>
      <c r="G12" s="2"/>
      <c r="H12" s="2"/>
    </row>
    <row r="13" spans="1:8" x14ac:dyDescent="0.2">
      <c r="A13" s="15" t="s">
        <v>11</v>
      </c>
      <c r="B13" s="16" t="s">
        <v>12</v>
      </c>
      <c r="C13" s="17" t="s">
        <v>10</v>
      </c>
      <c r="D13" s="18">
        <f>D12</f>
        <v>304435.29599999997</v>
      </c>
      <c r="E13" s="93">
        <f>E12</f>
        <v>304435.29599999997</v>
      </c>
      <c r="F13" s="100">
        <f>F12</f>
        <v>304435.29599999997</v>
      </c>
      <c r="G13" s="2"/>
      <c r="H13" s="2"/>
    </row>
    <row r="14" spans="1:8" x14ac:dyDescent="0.2">
      <c r="A14" s="12" t="s">
        <v>13</v>
      </c>
      <c r="B14" s="13" t="s">
        <v>14</v>
      </c>
      <c r="C14" s="14" t="s">
        <v>15</v>
      </c>
      <c r="D14" s="72">
        <v>1896.9770000000001</v>
      </c>
      <c r="E14" s="92">
        <v>2650.09</v>
      </c>
      <c r="F14" s="92">
        <v>2697.4659999999999</v>
      </c>
      <c r="G14" s="2"/>
      <c r="H14" s="2"/>
    </row>
    <row r="15" spans="1:8" ht="25.5" x14ac:dyDescent="0.2">
      <c r="A15" s="15" t="s">
        <v>16</v>
      </c>
      <c r="B15" s="16" t="s">
        <v>17</v>
      </c>
      <c r="C15" s="17" t="s">
        <v>15</v>
      </c>
      <c r="D15" s="19">
        <f>E15</f>
        <v>965.68000000000006</v>
      </c>
      <c r="E15" s="94">
        <f>E14-E16</f>
        <v>965.68000000000006</v>
      </c>
      <c r="F15" s="20">
        <f>E15</f>
        <v>965.68000000000006</v>
      </c>
      <c r="G15" s="2"/>
      <c r="H15" s="2"/>
    </row>
    <row r="16" spans="1:8" ht="28.5" customHeight="1" thickBot="1" x14ac:dyDescent="0.25">
      <c r="A16" s="21" t="s">
        <v>18</v>
      </c>
      <c r="B16" s="22" t="s">
        <v>19</v>
      </c>
      <c r="C16" s="23" t="s">
        <v>15</v>
      </c>
      <c r="D16" s="24">
        <f>D14-D15</f>
        <v>931.29700000000003</v>
      </c>
      <c r="E16" s="95">
        <f>E22</f>
        <v>1684.41</v>
      </c>
      <c r="F16" s="25">
        <f>F14-F15</f>
        <v>1731.7859999999998</v>
      </c>
      <c r="G16" s="2"/>
      <c r="H16" s="2"/>
    </row>
    <row r="17" spans="1:8" x14ac:dyDescent="0.2">
      <c r="A17" s="51"/>
      <c r="B17" s="49"/>
      <c r="C17" s="50"/>
      <c r="D17" s="48"/>
      <c r="E17" s="48"/>
      <c r="F17" s="2"/>
      <c r="G17" s="2"/>
      <c r="H17" s="2"/>
    </row>
    <row r="18" spans="1:8" ht="13.5" thickBot="1" x14ac:dyDescent="0.25">
      <c r="A18" s="104"/>
      <c r="B18" s="49"/>
      <c r="C18" s="29"/>
      <c r="D18" s="48"/>
      <c r="E18" s="48"/>
      <c r="F18" s="2"/>
      <c r="G18" s="2"/>
      <c r="H18" s="2"/>
    </row>
    <row r="19" spans="1:8" ht="47.25" customHeight="1" thickBot="1" x14ac:dyDescent="0.3">
      <c r="A19" s="135" t="s">
        <v>28</v>
      </c>
      <c r="B19" s="136"/>
      <c r="C19" s="136"/>
      <c r="D19" s="136"/>
      <c r="E19" s="136"/>
      <c r="F19" s="105"/>
      <c r="G19" s="2"/>
      <c r="H19" s="2"/>
    </row>
    <row r="20" spans="1:8" ht="12.75" customHeight="1" x14ac:dyDescent="0.2">
      <c r="A20" s="137" t="s">
        <v>27</v>
      </c>
      <c r="B20" s="138"/>
      <c r="C20" s="139" t="s">
        <v>2</v>
      </c>
      <c r="D20" s="154" t="s">
        <v>3</v>
      </c>
      <c r="E20" s="155"/>
      <c r="F20" s="156"/>
      <c r="G20" s="2"/>
      <c r="H20" s="2"/>
    </row>
    <row r="21" spans="1:8" ht="13.5" customHeight="1" thickBot="1" x14ac:dyDescent="0.25">
      <c r="A21" s="137"/>
      <c r="B21" s="138"/>
      <c r="C21" s="139"/>
      <c r="D21" s="102" t="s">
        <v>4</v>
      </c>
      <c r="E21" s="103" t="s">
        <v>5</v>
      </c>
      <c r="F21" s="103" t="s">
        <v>24</v>
      </c>
      <c r="G21" s="2"/>
      <c r="H21" s="2"/>
    </row>
    <row r="22" spans="1:8" ht="30" customHeight="1" x14ac:dyDescent="0.2">
      <c r="A22" s="140" t="s">
        <v>34</v>
      </c>
      <c r="B22" s="141"/>
      <c r="C22" s="114" t="s">
        <v>15</v>
      </c>
      <c r="D22" s="106">
        <f>D16</f>
        <v>931.29700000000003</v>
      </c>
      <c r="E22" s="107">
        <f>E26+D27+D28</f>
        <v>1684.41</v>
      </c>
      <c r="F22" s="108">
        <f>F16</f>
        <v>1731.7859999999998</v>
      </c>
      <c r="G22" s="2"/>
      <c r="H22" s="2"/>
    </row>
    <row r="23" spans="1:8" ht="32.25" customHeight="1" x14ac:dyDescent="0.2">
      <c r="A23" s="142" t="s">
        <v>30</v>
      </c>
      <c r="B23" s="143"/>
      <c r="C23" s="58"/>
      <c r="D23" s="109"/>
      <c r="E23" s="110"/>
      <c r="F23" s="113"/>
      <c r="G23" s="2"/>
      <c r="H23" s="2"/>
    </row>
    <row r="24" spans="1:8" ht="32.25" customHeight="1" x14ac:dyDescent="0.2">
      <c r="A24" s="144" t="s">
        <v>31</v>
      </c>
      <c r="B24" s="145"/>
      <c r="C24" s="58" t="s">
        <v>33</v>
      </c>
      <c r="D24" s="111">
        <v>624274.27</v>
      </c>
      <c r="E24" s="112">
        <v>1095280.1000000001</v>
      </c>
      <c r="F24" s="113">
        <v>621339.87</v>
      </c>
      <c r="G24" s="2"/>
      <c r="H24" s="2"/>
    </row>
    <row r="25" spans="1:8" ht="32.25" customHeight="1" x14ac:dyDescent="0.2">
      <c r="A25" s="144" t="s">
        <v>32</v>
      </c>
      <c r="B25" s="145"/>
      <c r="C25" s="58" t="s">
        <v>15</v>
      </c>
      <c r="D25" s="111">
        <v>46.75</v>
      </c>
      <c r="E25" s="112">
        <v>149.04</v>
      </c>
      <c r="F25" s="113">
        <v>298.74</v>
      </c>
      <c r="G25" s="2"/>
      <c r="H25" s="2"/>
    </row>
    <row r="26" spans="1:8" ht="26.25" customHeight="1" x14ac:dyDescent="0.2">
      <c r="A26" s="142" t="s">
        <v>20</v>
      </c>
      <c r="B26" s="143"/>
      <c r="C26" s="115" t="s">
        <v>15</v>
      </c>
      <c r="D26" s="26">
        <v>913.24</v>
      </c>
      <c r="E26" s="101">
        <v>1664.49</v>
      </c>
      <c r="F26" s="101">
        <v>1712.04</v>
      </c>
      <c r="G26" s="2"/>
      <c r="H26" s="2"/>
    </row>
    <row r="27" spans="1:8" ht="26.25" customHeight="1" x14ac:dyDescent="0.2">
      <c r="A27" s="146" t="s">
        <v>21</v>
      </c>
      <c r="B27" s="147"/>
      <c r="C27" s="115" t="s">
        <v>15</v>
      </c>
      <c r="D27" s="148">
        <v>17.190000000000001</v>
      </c>
      <c r="E27" s="149"/>
      <c r="F27" s="150"/>
      <c r="G27" s="2"/>
      <c r="H27" s="2"/>
    </row>
    <row r="28" spans="1:8" ht="25.5" customHeight="1" thickBot="1" x14ac:dyDescent="0.25">
      <c r="A28" s="133" t="s">
        <v>39</v>
      </c>
      <c r="B28" s="134"/>
      <c r="C28" s="116" t="s">
        <v>15</v>
      </c>
      <c r="D28" s="151">
        <f>G30*1000</f>
        <v>2.73</v>
      </c>
      <c r="E28" s="152"/>
      <c r="F28" s="153"/>
      <c r="G28" s="2"/>
      <c r="H28" s="2"/>
    </row>
    <row r="30" spans="1:8" x14ac:dyDescent="0.2">
      <c r="G30" s="1">
        <v>2.7299999999999998E-3</v>
      </c>
    </row>
    <row r="33" spans="7:7" x14ac:dyDescent="0.2">
      <c r="G33" s="117">
        <f>0.00262372947258229*1000</f>
        <v>2.6237294725822902</v>
      </c>
    </row>
  </sheetData>
  <mergeCells count="22">
    <mergeCell ref="A2:F2"/>
    <mergeCell ref="A3:F3"/>
    <mergeCell ref="A4:F4"/>
    <mergeCell ref="A5:F6"/>
    <mergeCell ref="A9:A10"/>
    <mergeCell ref="B9:B10"/>
    <mergeCell ref="C9:C10"/>
    <mergeCell ref="A7:F7"/>
    <mergeCell ref="D9:F9"/>
    <mergeCell ref="A28:B28"/>
    <mergeCell ref="A19:E19"/>
    <mergeCell ref="A20:B21"/>
    <mergeCell ref="C20:C21"/>
    <mergeCell ref="A22:B22"/>
    <mergeCell ref="A23:B23"/>
    <mergeCell ref="A24:B24"/>
    <mergeCell ref="A25:B25"/>
    <mergeCell ref="A26:B26"/>
    <mergeCell ref="A27:B27"/>
    <mergeCell ref="D27:F27"/>
    <mergeCell ref="D28:F28"/>
    <mergeCell ref="D20:F20"/>
  </mergeCells>
  <printOptions horizontalCentered="1"/>
  <pageMargins left="0.59055118110236227" right="0.39370078740157483" top="0" bottom="0" header="0.19685039370078741" footer="0.19685039370078741"/>
  <pageSetup paperSize="9" scale="71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28"/>
  <sheetViews>
    <sheetView zoomScale="77" zoomScaleNormal="77" workbookViewId="0">
      <selection activeCell="I15" sqref="I15"/>
    </sheetView>
  </sheetViews>
  <sheetFormatPr defaultRowHeight="12.75" x14ac:dyDescent="0.2"/>
  <cols>
    <col min="4" max="4" width="3.7109375" customWidth="1"/>
    <col min="5" max="5" width="8" customWidth="1"/>
    <col min="6" max="6" width="5.85546875" customWidth="1"/>
    <col min="7" max="7" width="4.85546875" customWidth="1"/>
    <col min="8" max="8" width="5.140625" customWidth="1"/>
    <col min="9" max="9" width="15.28515625" customWidth="1"/>
    <col min="10" max="10" width="16.42578125" customWidth="1"/>
  </cols>
  <sheetData>
    <row r="1" spans="1:10" x14ac:dyDescent="0.2">
      <c r="A1" s="171" t="s">
        <v>47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43.5" customHeight="1" x14ac:dyDescent="0.2">
      <c r="A2" s="171"/>
      <c r="B2" s="171"/>
      <c r="C2" s="171"/>
      <c r="D2" s="171"/>
      <c r="E2" s="171"/>
      <c r="F2" s="171"/>
      <c r="G2" s="171"/>
      <c r="H2" s="171"/>
      <c r="I2" s="171"/>
      <c r="J2" s="171"/>
    </row>
    <row r="3" spans="1:10" ht="39" customHeight="1" thickBot="1" x14ac:dyDescent="0.3">
      <c r="A3" s="172" t="s">
        <v>52</v>
      </c>
      <c r="B3" s="172"/>
      <c r="C3" s="172"/>
      <c r="D3" s="66"/>
      <c r="E3" s="66"/>
      <c r="F3" s="66"/>
      <c r="G3" s="66"/>
      <c r="H3" s="66"/>
      <c r="I3" s="66"/>
      <c r="J3" s="66"/>
    </row>
    <row r="4" spans="1:10" ht="27.75" customHeight="1" thickBot="1" x14ac:dyDescent="0.25">
      <c r="A4" s="173" t="s">
        <v>35</v>
      </c>
      <c r="B4" s="174"/>
      <c r="C4" s="174"/>
      <c r="D4" s="174"/>
      <c r="E4" s="174"/>
      <c r="F4" s="174"/>
      <c r="G4" s="174"/>
      <c r="H4" s="175"/>
      <c r="I4" s="65" t="s">
        <v>41</v>
      </c>
      <c r="J4" s="67" t="s">
        <v>42</v>
      </c>
    </row>
    <row r="5" spans="1:10" ht="27" customHeight="1" thickBot="1" x14ac:dyDescent="0.25">
      <c r="A5" s="176">
        <v>1</v>
      </c>
      <c r="B5" s="177"/>
      <c r="C5" s="177"/>
      <c r="D5" s="177"/>
      <c r="E5" s="177"/>
      <c r="F5" s="177"/>
      <c r="G5" s="177"/>
      <c r="H5" s="178"/>
      <c r="I5" s="65">
        <v>2</v>
      </c>
      <c r="J5" s="67">
        <v>3</v>
      </c>
    </row>
    <row r="6" spans="1:10" ht="32.25" customHeight="1" x14ac:dyDescent="0.2">
      <c r="A6" s="179" t="s">
        <v>43</v>
      </c>
      <c r="B6" s="180"/>
      <c r="C6" s="180"/>
      <c r="D6" s="180"/>
      <c r="E6" s="180"/>
      <c r="F6" s="180"/>
      <c r="G6" s="180"/>
      <c r="H6" s="180"/>
      <c r="I6" s="86" t="s">
        <v>15</v>
      </c>
      <c r="J6" s="68">
        <v>1335.2860000000001</v>
      </c>
    </row>
    <row r="7" spans="1:10" ht="34.5" customHeight="1" x14ac:dyDescent="0.2">
      <c r="A7" s="165" t="s">
        <v>36</v>
      </c>
      <c r="B7" s="166"/>
      <c r="C7" s="166"/>
      <c r="D7" s="166"/>
      <c r="E7" s="166"/>
      <c r="F7" s="166"/>
      <c r="G7" s="166"/>
      <c r="H7" s="166"/>
      <c r="I7" s="87" t="s">
        <v>15</v>
      </c>
      <c r="J7" s="69">
        <f>J6-J8</f>
        <v>1315.366</v>
      </c>
    </row>
    <row r="8" spans="1:10" ht="90" customHeight="1" thickBot="1" x14ac:dyDescent="0.25">
      <c r="A8" s="167" t="s">
        <v>37</v>
      </c>
      <c r="B8" s="168"/>
      <c r="C8" s="168"/>
      <c r="D8" s="168"/>
      <c r="E8" s="168"/>
      <c r="F8" s="168"/>
      <c r="G8" s="168"/>
      <c r="H8" s="169"/>
      <c r="I8" s="88" t="s">
        <v>15</v>
      </c>
      <c r="J8" s="70">
        <f>'5 ЦК'!D27+'5 ЦК'!D28</f>
        <v>19.920000000000002</v>
      </c>
    </row>
    <row r="9" spans="1:10" ht="15" x14ac:dyDescent="0.2">
      <c r="A9" s="53"/>
      <c r="B9" s="54"/>
      <c r="C9" s="54"/>
      <c r="D9" s="54"/>
      <c r="E9" s="54"/>
      <c r="F9" s="54"/>
      <c r="G9" s="54"/>
      <c r="H9" s="54"/>
      <c r="I9" s="71"/>
      <c r="J9" s="71"/>
    </row>
    <row r="11" spans="1:10" ht="15.75" x14ac:dyDescent="0.2">
      <c r="A11" s="170" t="s">
        <v>40</v>
      </c>
      <c r="B11" s="170"/>
      <c r="C11" s="170"/>
      <c r="D11" s="170"/>
      <c r="E11" s="170"/>
      <c r="F11" s="170"/>
      <c r="G11" s="170"/>
    </row>
    <row r="14" spans="1:10" ht="20.25" x14ac:dyDescent="0.3">
      <c r="A14" s="82"/>
      <c r="B14" s="83"/>
      <c r="C14" s="84"/>
      <c r="D14" s="85"/>
      <c r="E14" s="85"/>
      <c r="F14" s="85"/>
    </row>
    <row r="15" spans="1:10" ht="20.25" x14ac:dyDescent="0.3">
      <c r="A15" s="82"/>
      <c r="B15" s="83"/>
      <c r="C15" s="84"/>
      <c r="D15" s="85"/>
      <c r="E15" s="85"/>
      <c r="F15" s="85"/>
    </row>
    <row r="16" spans="1:10" ht="20.25" x14ac:dyDescent="0.3">
      <c r="A16" s="82"/>
      <c r="B16" s="83"/>
      <c r="C16" s="84"/>
      <c r="D16" s="85"/>
      <c r="E16" s="85"/>
      <c r="F16" s="85"/>
    </row>
    <row r="17" spans="1:6" ht="20.25" x14ac:dyDescent="0.3">
      <c r="A17" s="82"/>
      <c r="B17" s="83"/>
      <c r="C17" s="84"/>
      <c r="D17" s="85"/>
      <c r="E17" s="85"/>
      <c r="F17" s="85"/>
    </row>
    <row r="18" spans="1:6" ht="20.25" x14ac:dyDescent="0.3">
      <c r="A18" s="82"/>
      <c r="B18" s="83"/>
      <c r="C18" s="84"/>
      <c r="D18" s="85"/>
      <c r="E18" s="85"/>
      <c r="F18" s="85"/>
    </row>
    <row r="19" spans="1:6" ht="20.25" x14ac:dyDescent="0.3">
      <c r="A19" s="82"/>
      <c r="B19" s="83"/>
      <c r="C19" s="84"/>
      <c r="D19" s="85"/>
      <c r="E19" s="85"/>
      <c r="F19" s="85"/>
    </row>
    <row r="20" spans="1:6" ht="20.25" x14ac:dyDescent="0.3">
      <c r="A20" s="82"/>
      <c r="B20" s="83"/>
      <c r="C20" s="84"/>
      <c r="D20" s="85"/>
      <c r="E20" s="85"/>
      <c r="F20" s="85"/>
    </row>
    <row r="21" spans="1:6" ht="20.25" x14ac:dyDescent="0.3">
      <c r="A21" s="82"/>
      <c r="B21" s="83"/>
      <c r="C21" s="84"/>
      <c r="D21" s="85"/>
      <c r="E21" s="85"/>
      <c r="F21" s="85"/>
    </row>
    <row r="22" spans="1:6" ht="20.25" x14ac:dyDescent="0.3">
      <c r="A22" s="82"/>
      <c r="B22" s="83"/>
      <c r="C22" s="84"/>
      <c r="D22" s="85"/>
      <c r="E22" s="85"/>
      <c r="F22" s="85"/>
    </row>
    <row r="23" spans="1:6" ht="20.25" x14ac:dyDescent="0.3">
      <c r="A23" s="82"/>
      <c r="B23" s="83"/>
      <c r="C23" s="84"/>
      <c r="D23" s="85"/>
      <c r="E23" s="85"/>
      <c r="F23" s="85"/>
    </row>
    <row r="24" spans="1:6" ht="20.25" x14ac:dyDescent="0.3">
      <c r="A24" s="82"/>
      <c r="B24" s="83"/>
      <c r="C24" s="84"/>
      <c r="D24" s="85"/>
      <c r="E24" s="85"/>
      <c r="F24" s="85"/>
    </row>
    <row r="25" spans="1:6" ht="20.25" x14ac:dyDescent="0.3">
      <c r="A25" s="82"/>
      <c r="B25" s="83"/>
      <c r="C25" s="84"/>
      <c r="D25" s="85"/>
      <c r="E25" s="85"/>
      <c r="F25" s="85"/>
    </row>
    <row r="26" spans="1:6" ht="43.5" customHeight="1" x14ac:dyDescent="0.3">
      <c r="A26" s="82"/>
      <c r="B26" s="83"/>
      <c r="C26" s="84"/>
      <c r="D26" s="85"/>
      <c r="E26" s="85"/>
      <c r="F26" s="85"/>
    </row>
    <row r="27" spans="1:6" ht="16.5" x14ac:dyDescent="0.25">
      <c r="A27" s="89"/>
      <c r="B27" s="6"/>
      <c r="C27" s="7"/>
      <c r="D27" s="1"/>
      <c r="E27" s="1"/>
      <c r="F27" s="1"/>
    </row>
    <row r="28" spans="1:6" ht="16.5" x14ac:dyDescent="0.25">
      <c r="A28" s="89"/>
      <c r="B28" s="6"/>
      <c r="C28" s="7"/>
      <c r="D28" s="1"/>
      <c r="E28" s="1"/>
      <c r="F28" s="1"/>
    </row>
  </sheetData>
  <mergeCells count="8">
    <mergeCell ref="A7:H7"/>
    <mergeCell ref="A8:H8"/>
    <mergeCell ref="A11:G11"/>
    <mergeCell ref="A1:J2"/>
    <mergeCell ref="A3:C3"/>
    <mergeCell ref="A4:H4"/>
    <mergeCell ref="A5:H5"/>
    <mergeCell ref="A6:H6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 </vt:lpstr>
      <vt:lpstr>3 ЦК (ТЭК)</vt:lpstr>
      <vt:lpstr>3 ЦК (СЭС)</vt:lpstr>
      <vt:lpstr>5 ЦК</vt:lpstr>
      <vt:lpstr>ПОТЕРИ</vt:lpstr>
      <vt:lpstr>'1 ЦК '!Область_печати</vt:lpstr>
      <vt:lpstr>'3 ЦК (СЭС)'!Область_печати</vt:lpstr>
      <vt:lpstr>'3 ЦК (ТЭК)'!Область_печати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2013-04-11T09:35:40Z</cp:lastPrinted>
  <dcterms:created xsi:type="dcterms:W3CDTF">2012-01-11T09:05:27Z</dcterms:created>
  <dcterms:modified xsi:type="dcterms:W3CDTF">2013-08-23T03:18:43Z</dcterms:modified>
</cp:coreProperties>
</file>