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январь (20г)" sheetId="33" r:id="rId1"/>
  </sheets>
  <definedNames>
    <definedName name="_xlnm.Print_Area" localSheetId="0">'январь (20г)'!$A$1:$H$55</definedName>
  </definedNames>
  <calcPr calcId="145621"/>
</workbook>
</file>

<file path=xl/calcChain.xml><?xml version="1.0" encoding="utf-8"?>
<calcChain xmlns="http://schemas.openxmlformats.org/spreadsheetml/2006/main">
  <c r="G15" i="33" l="1"/>
  <c r="F15" i="33"/>
  <c r="G19" i="33"/>
  <c r="F19" i="33"/>
  <c r="D21" i="33"/>
  <c r="E5" i="33" l="1"/>
  <c r="H55" i="33"/>
  <c r="H54" i="33"/>
  <c r="H53" i="33"/>
  <c r="H52" i="33"/>
  <c r="H51" i="33"/>
  <c r="G50" i="33"/>
  <c r="F50" i="33"/>
  <c r="E50" i="33"/>
  <c r="D50" i="33"/>
  <c r="H50" i="33" l="1"/>
  <c r="D6" i="33"/>
  <c r="H48" i="33"/>
  <c r="G6" i="33"/>
  <c r="F6" i="33"/>
  <c r="H49" i="33"/>
  <c r="H47" i="33"/>
  <c r="H46" i="33"/>
  <c r="H45" i="33"/>
  <c r="G44" i="33"/>
  <c r="F44" i="33"/>
  <c r="E44" i="33"/>
  <c r="D44" i="33"/>
  <c r="H6" i="33" l="1"/>
  <c r="H44" i="33"/>
  <c r="H43" i="33" l="1"/>
  <c r="H42" i="33"/>
  <c r="H41" i="33"/>
  <c r="H40" i="33"/>
  <c r="H39" i="33"/>
  <c r="G38" i="33"/>
  <c r="F38" i="33"/>
  <c r="E38" i="33"/>
  <c r="D38" i="33"/>
  <c r="H37" i="33"/>
  <c r="H36" i="33"/>
  <c r="H35" i="33"/>
  <c r="H34" i="33"/>
  <c r="H33" i="33"/>
  <c r="G32" i="33"/>
  <c r="F32" i="33"/>
  <c r="E32" i="33"/>
  <c r="D32" i="33"/>
  <c r="H31" i="33"/>
  <c r="H30" i="33"/>
  <c r="H29" i="33"/>
  <c r="H28" i="33"/>
  <c r="H27" i="33"/>
  <c r="G26" i="33"/>
  <c r="F26" i="33"/>
  <c r="E26" i="33"/>
  <c r="D26" i="33"/>
  <c r="H25" i="33"/>
  <c r="H24" i="33"/>
  <c r="H23" i="33"/>
  <c r="H22" i="33"/>
  <c r="D20" i="33"/>
  <c r="G20" i="33"/>
  <c r="F20" i="33"/>
  <c r="E20" i="33"/>
  <c r="H19" i="33"/>
  <c r="H18" i="33"/>
  <c r="H17" i="33"/>
  <c r="H16" i="33"/>
  <c r="H15" i="33"/>
  <c r="F14" i="33"/>
  <c r="F5" i="33" s="1"/>
  <c r="G14" i="33"/>
  <c r="E14" i="33"/>
  <c r="D14" i="33"/>
  <c r="H13" i="33"/>
  <c r="H12" i="33"/>
  <c r="H11" i="33"/>
  <c r="H10" i="33"/>
  <c r="H9" i="33"/>
  <c r="G8" i="33"/>
  <c r="F8" i="33"/>
  <c r="E8" i="33"/>
  <c r="D8" i="33"/>
  <c r="E6" i="33"/>
  <c r="D5" i="33" l="1"/>
  <c r="G5" i="33"/>
  <c r="H26" i="33"/>
  <c r="H8" i="33"/>
  <c r="H32" i="33"/>
  <c r="H38" i="33"/>
  <c r="H20" i="33"/>
  <c r="H14" i="33"/>
  <c r="H21" i="33"/>
  <c r="H5" i="33" l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<sst xmlns="http://schemas.openxmlformats.org/spreadsheetml/2006/main" count="75" uniqueCount="26">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</sst>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textRotation="90" wrapText="1"/>
    </xf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3" borderId="41" xfId="2" applyNumberFormat="1" applyFont="1" applyFill="1" applyBorder="1" applyAlignment="1">
      <alignment vertical="center" wrapText="1"/>
    </xf>
    <xf numFmtId="0" fontId="5" fillId="3" borderId="15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5"/>
  <sheetViews>
    <sheetView tabSelected="1" view="pageBreakPreview" zoomScale="70" zoomScaleNormal="70" zoomScaleSheetLayoutView="70" workbookViewId="0">
      <selection activeCell="J6" sqref="J6"/>
    </sheetView>
  </sheetViews>
  <sheetFormatPr defaultRowHeight="15" x14ac:dyDescent="0.25"/>
  <cols>
    <col min="2" max="2" width="66.28515625" customWidth="1"/>
    <col min="4" max="4" width="18" customWidth="1"/>
    <col min="5" max="5" width="11.57031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0" s="3" customFormat="1" ht="34.5" customHeight="1" thickBot="1" x14ac:dyDescent="0.3">
      <c r="A2" s="49"/>
      <c r="B2" s="49"/>
      <c r="C2" s="49"/>
      <c r="D2" s="49"/>
      <c r="E2" s="49"/>
      <c r="F2" s="49"/>
      <c r="G2" s="49"/>
      <c r="H2" s="49"/>
    </row>
    <row r="3" spans="1:10" s="3" customFormat="1" ht="24" customHeight="1" x14ac:dyDescent="0.25">
      <c r="A3" s="50" t="s">
        <v>1</v>
      </c>
      <c r="B3" s="52" t="s">
        <v>2</v>
      </c>
      <c r="C3" s="54" t="s">
        <v>3</v>
      </c>
      <c r="D3" s="56">
        <v>42005</v>
      </c>
      <c r="E3" s="57"/>
      <c r="F3" s="57"/>
      <c r="G3" s="57"/>
      <c r="H3" s="58"/>
    </row>
    <row r="4" spans="1:10" s="3" customFormat="1" ht="24" customHeight="1" thickBot="1" x14ac:dyDescent="0.3">
      <c r="A4" s="51"/>
      <c r="B4" s="53"/>
      <c r="C4" s="55"/>
      <c r="D4" s="72" t="s">
        <v>4</v>
      </c>
      <c r="E4" s="73" t="s">
        <v>5</v>
      </c>
      <c r="F4" s="73" t="s">
        <v>6</v>
      </c>
      <c r="G4" s="73" t="s">
        <v>7</v>
      </c>
      <c r="H4" s="74" t="s">
        <v>8</v>
      </c>
    </row>
    <row r="5" spans="1:10" ht="22.5" customHeight="1" x14ac:dyDescent="0.25">
      <c r="A5" s="46" t="s">
        <v>19</v>
      </c>
      <c r="B5" s="47"/>
      <c r="C5" s="4"/>
      <c r="D5" s="80">
        <f>D8+D14+D20+D26+D32+D38+D44+D50</f>
        <v>553498869</v>
      </c>
      <c r="E5" s="5">
        <f>E8+E14+E20+E26+E32+E38+E44+E50</f>
        <v>30339</v>
      </c>
      <c r="F5" s="5">
        <f>F8+F14+F20+F26+F32+F38+F44+F50</f>
        <v>8519560</v>
      </c>
      <c r="G5" s="5">
        <f t="shared" ref="E5:G5" si="0">G8+G14+G20+G26+G32+G38+G44</f>
        <v>860946</v>
      </c>
      <c r="H5" s="6">
        <f>D5+E5+F5+G5</f>
        <v>562909714</v>
      </c>
      <c r="I5" s="45"/>
      <c r="J5" s="45"/>
    </row>
    <row r="6" spans="1:10" ht="22.5" customHeight="1" x14ac:dyDescent="0.25">
      <c r="A6" s="59" t="s">
        <v>20</v>
      </c>
      <c r="B6" s="60"/>
      <c r="C6" s="7"/>
      <c r="D6" s="81">
        <f>D13+D19+D25+D31+D37+D43+D49</f>
        <v>271917</v>
      </c>
      <c r="E6" s="8">
        <f t="shared" ref="E6" si="1">E13+E19+E25</f>
        <v>0</v>
      </c>
      <c r="F6" s="8">
        <f>F13+F19+F25+F31+F37+F43+F49</f>
        <v>278068</v>
      </c>
      <c r="G6" s="8">
        <f>G13+G19+G25+G31+G37+G43+G49</f>
        <v>345946</v>
      </c>
      <c r="H6" s="9">
        <f>D6+E6+F6+G6</f>
        <v>895931</v>
      </c>
    </row>
    <row r="7" spans="1:10" s="13" customFormat="1" ht="16.5" x14ac:dyDescent="0.25">
      <c r="A7" s="61"/>
      <c r="B7" s="62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63" t="s">
        <v>10</v>
      </c>
      <c r="D8" s="82">
        <f>SUM(D9:D13)</f>
        <v>0</v>
      </c>
      <c r="E8" s="16">
        <f t="shared" ref="E8:G8" si="2">SUM(E9:E13)</f>
        <v>0</v>
      </c>
      <c r="F8" s="16">
        <f t="shared" si="2"/>
        <v>78355</v>
      </c>
      <c r="G8" s="17">
        <f t="shared" si="2"/>
        <v>0</v>
      </c>
      <c r="H8" s="75">
        <f t="shared" ref="H8:H43" si="3">SUM(D8:G8)</f>
        <v>78355</v>
      </c>
    </row>
    <row r="9" spans="1:10" s="3" customFormat="1" ht="16.5" x14ac:dyDescent="0.25">
      <c r="A9" s="64" t="s">
        <v>11</v>
      </c>
      <c r="B9" s="19" t="s">
        <v>12</v>
      </c>
      <c r="C9" s="63"/>
      <c r="D9" s="83">
        <v>0</v>
      </c>
      <c r="E9" s="20">
        <v>0</v>
      </c>
      <c r="F9" s="21">
        <v>78355</v>
      </c>
      <c r="G9" s="22">
        <v>0</v>
      </c>
      <c r="H9" s="23">
        <f t="shared" si="3"/>
        <v>78355</v>
      </c>
    </row>
    <row r="10" spans="1:10" s="3" customFormat="1" ht="16.5" x14ac:dyDescent="0.25">
      <c r="A10" s="65"/>
      <c r="B10" s="19" t="s">
        <v>13</v>
      </c>
      <c r="C10" s="63"/>
      <c r="D10" s="83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10" s="3" customFormat="1" ht="16.5" x14ac:dyDescent="0.25">
      <c r="A11" s="65"/>
      <c r="B11" s="19" t="s">
        <v>14</v>
      </c>
      <c r="C11" s="63"/>
      <c r="D11" s="83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10" s="3" customFormat="1" ht="33" x14ac:dyDescent="0.25">
      <c r="A12" s="65"/>
      <c r="B12" s="19" t="s">
        <v>15</v>
      </c>
      <c r="C12" s="63"/>
      <c r="D12" s="83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10" s="3" customFormat="1" ht="16.5" x14ac:dyDescent="0.25">
      <c r="A13" s="66"/>
      <c r="B13" s="19" t="s">
        <v>16</v>
      </c>
      <c r="C13" s="63"/>
      <c r="D13" s="83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10" s="13" customFormat="1" ht="16.5" x14ac:dyDescent="0.25">
      <c r="A14" s="25">
        <v>2</v>
      </c>
      <c r="B14" s="26" t="s">
        <v>17</v>
      </c>
      <c r="C14" s="67" t="s">
        <v>10</v>
      </c>
      <c r="D14" s="84">
        <f>SUM(D15:D19)</f>
        <v>10278</v>
      </c>
      <c r="E14" s="27">
        <f t="shared" ref="E14:G14" si="4">SUM(E15:E19)</f>
        <v>0</v>
      </c>
      <c r="F14" s="27">
        <f t="shared" si="4"/>
        <v>7288392</v>
      </c>
      <c r="G14" s="27">
        <f t="shared" si="4"/>
        <v>813313</v>
      </c>
      <c r="H14" s="75">
        <f t="shared" si="3"/>
        <v>8111983</v>
      </c>
      <c r="I14" s="1"/>
    </row>
    <row r="15" spans="1:10" s="3" customFormat="1" ht="16.5" x14ac:dyDescent="0.25">
      <c r="A15" s="64" t="s">
        <v>11</v>
      </c>
      <c r="B15" s="19" t="s">
        <v>12</v>
      </c>
      <c r="C15" s="67"/>
      <c r="D15" s="85">
        <v>0</v>
      </c>
      <c r="E15" s="21">
        <v>0</v>
      </c>
      <c r="F15" s="21">
        <f>6756708+29954+73906+44297+105459</f>
        <v>7010324</v>
      </c>
      <c r="G15" s="21">
        <f>448291+8267+10809</f>
        <v>467367</v>
      </c>
      <c r="H15" s="28">
        <f t="shared" si="3"/>
        <v>7477691</v>
      </c>
      <c r="I15" s="1"/>
    </row>
    <row r="16" spans="1:10" s="3" customFormat="1" ht="16.5" x14ac:dyDescent="0.25">
      <c r="A16" s="65"/>
      <c r="B16" s="19" t="s">
        <v>13</v>
      </c>
      <c r="C16" s="67"/>
      <c r="D16" s="85">
        <v>0</v>
      </c>
      <c r="E16" s="21">
        <v>0</v>
      </c>
      <c r="F16" s="21">
        <v>0</v>
      </c>
      <c r="G16" s="21">
        <v>0</v>
      </c>
      <c r="H16" s="28">
        <f t="shared" si="3"/>
        <v>0</v>
      </c>
      <c r="I16" s="2"/>
    </row>
    <row r="17" spans="1:9" s="3" customFormat="1" ht="16.5" x14ac:dyDescent="0.25">
      <c r="A17" s="65"/>
      <c r="B17" s="19" t="s">
        <v>14</v>
      </c>
      <c r="C17" s="67"/>
      <c r="D17" s="85">
        <v>0</v>
      </c>
      <c r="E17" s="21">
        <v>0</v>
      </c>
      <c r="F17" s="21">
        <v>0</v>
      </c>
      <c r="G17" s="21">
        <v>0</v>
      </c>
      <c r="H17" s="28">
        <f t="shared" si="3"/>
        <v>0</v>
      </c>
      <c r="I17" s="1"/>
    </row>
    <row r="18" spans="1:9" s="3" customFormat="1" ht="33" x14ac:dyDescent="0.25">
      <c r="A18" s="65"/>
      <c r="B18" s="19" t="s">
        <v>15</v>
      </c>
      <c r="C18" s="67"/>
      <c r="D18" s="85">
        <v>0</v>
      </c>
      <c r="E18" s="21">
        <v>0</v>
      </c>
      <c r="F18" s="21">
        <v>0</v>
      </c>
      <c r="G18" s="21">
        <v>0</v>
      </c>
      <c r="H18" s="28">
        <f t="shared" si="3"/>
        <v>0</v>
      </c>
      <c r="I18" s="1"/>
    </row>
    <row r="19" spans="1:9" s="3" customFormat="1" ht="16.5" x14ac:dyDescent="0.25">
      <c r="A19" s="66"/>
      <c r="B19" s="19" t="s">
        <v>16</v>
      </c>
      <c r="C19" s="67"/>
      <c r="D19" s="85">
        <v>10278</v>
      </c>
      <c r="E19" s="21">
        <v>0</v>
      </c>
      <c r="F19" s="21">
        <f>167977+57050+39600+13441</f>
        <v>278068</v>
      </c>
      <c r="G19" s="21">
        <f>96368+35629+153697+60252</f>
        <v>345946</v>
      </c>
      <c r="H19" s="28">
        <f t="shared" si="3"/>
        <v>634292</v>
      </c>
      <c r="I19" s="1"/>
    </row>
    <row r="20" spans="1:9" s="13" customFormat="1" ht="16.5" x14ac:dyDescent="0.25">
      <c r="A20" s="25">
        <v>3</v>
      </c>
      <c r="B20" s="26" t="s">
        <v>18</v>
      </c>
      <c r="C20" s="67" t="s">
        <v>10</v>
      </c>
      <c r="D20" s="84">
        <f>SUM(D21:D25)</f>
        <v>552335640</v>
      </c>
      <c r="E20" s="27">
        <f t="shared" ref="E20:G20" si="5">SUM(E21:E25)</f>
        <v>0</v>
      </c>
      <c r="F20" s="29">
        <f t="shared" si="5"/>
        <v>22829</v>
      </c>
      <c r="G20" s="27">
        <f t="shared" si="5"/>
        <v>0</v>
      </c>
      <c r="H20" s="18">
        <f t="shared" si="3"/>
        <v>552358469</v>
      </c>
      <c r="I20" s="1"/>
    </row>
    <row r="21" spans="1:9" s="3" customFormat="1" ht="16.5" x14ac:dyDescent="0.25">
      <c r="A21" s="64" t="s">
        <v>11</v>
      </c>
      <c r="B21" s="19" t="s">
        <v>12</v>
      </c>
      <c r="C21" s="67"/>
      <c r="D21" s="85">
        <f>481935219+66978577+3160205</f>
        <v>552074001</v>
      </c>
      <c r="E21" s="30">
        <v>0</v>
      </c>
      <c r="F21" s="30">
        <v>22829</v>
      </c>
      <c r="G21" s="30">
        <v>0</v>
      </c>
      <c r="H21" s="23">
        <f t="shared" si="3"/>
        <v>552096830</v>
      </c>
    </row>
    <row r="22" spans="1:9" s="3" customFormat="1" ht="16.5" x14ac:dyDescent="0.25">
      <c r="A22" s="65"/>
      <c r="B22" s="19" t="s">
        <v>13</v>
      </c>
      <c r="C22" s="67"/>
      <c r="D22" s="86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65"/>
      <c r="B23" s="19" t="s">
        <v>14</v>
      </c>
      <c r="C23" s="67"/>
      <c r="D23" s="86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65"/>
      <c r="B24" s="19" t="s">
        <v>15</v>
      </c>
      <c r="C24" s="67"/>
      <c r="D24" s="86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65"/>
      <c r="B25" s="31" t="s">
        <v>16</v>
      </c>
      <c r="C25" s="70"/>
      <c r="D25" s="87">
        <v>261639</v>
      </c>
      <c r="E25" s="32">
        <v>0</v>
      </c>
      <c r="F25" s="32">
        <v>0</v>
      </c>
      <c r="G25" s="32">
        <v>0</v>
      </c>
      <c r="H25" s="24">
        <f t="shared" si="3"/>
        <v>261639</v>
      </c>
    </row>
    <row r="26" spans="1:9" ht="16.5" x14ac:dyDescent="0.25">
      <c r="A26" s="40">
        <v>4</v>
      </c>
      <c r="B26" s="33" t="s">
        <v>21</v>
      </c>
      <c r="C26" s="67" t="s">
        <v>10</v>
      </c>
      <c r="D26" s="77">
        <f>SUM(D27:D31)</f>
        <v>937818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937818</v>
      </c>
    </row>
    <row r="27" spans="1:9" ht="16.5" x14ac:dyDescent="0.25">
      <c r="A27" s="68" t="s">
        <v>11</v>
      </c>
      <c r="B27" s="35" t="s">
        <v>12</v>
      </c>
      <c r="C27" s="67"/>
      <c r="D27" s="78">
        <v>937818</v>
      </c>
      <c r="E27" s="36">
        <v>0</v>
      </c>
      <c r="F27" s="36">
        <v>0</v>
      </c>
      <c r="G27" s="36">
        <v>0</v>
      </c>
      <c r="H27" s="37">
        <f t="shared" si="3"/>
        <v>937818</v>
      </c>
    </row>
    <row r="28" spans="1:9" ht="16.5" x14ac:dyDescent="0.25">
      <c r="A28" s="68"/>
      <c r="B28" s="35" t="s">
        <v>13</v>
      </c>
      <c r="C28" s="67"/>
      <c r="D28" s="78">
        <v>0</v>
      </c>
      <c r="E28" s="36">
        <v>0</v>
      </c>
      <c r="F28" s="36">
        <v>0</v>
      </c>
      <c r="G28" s="36">
        <v>0</v>
      </c>
      <c r="H28" s="37">
        <f t="shared" si="3"/>
        <v>0</v>
      </c>
    </row>
    <row r="29" spans="1:9" ht="16.5" x14ac:dyDescent="0.25">
      <c r="A29" s="68"/>
      <c r="B29" s="35" t="s">
        <v>14</v>
      </c>
      <c r="C29" s="67"/>
      <c r="D29" s="78">
        <v>0</v>
      </c>
      <c r="E29" s="36">
        <v>0</v>
      </c>
      <c r="F29" s="36">
        <v>0</v>
      </c>
      <c r="G29" s="36">
        <v>0</v>
      </c>
      <c r="H29" s="37">
        <f t="shared" si="3"/>
        <v>0</v>
      </c>
    </row>
    <row r="30" spans="1:9" ht="33" x14ac:dyDescent="0.25">
      <c r="A30" s="68"/>
      <c r="B30" s="35" t="s">
        <v>15</v>
      </c>
      <c r="C30" s="67"/>
      <c r="D30" s="78">
        <v>0</v>
      </c>
      <c r="E30" s="36">
        <v>0</v>
      </c>
      <c r="F30" s="36">
        <v>0</v>
      </c>
      <c r="G30" s="36">
        <v>0</v>
      </c>
      <c r="H30" s="37">
        <f t="shared" si="3"/>
        <v>0</v>
      </c>
    </row>
    <row r="31" spans="1:9" ht="16.5" x14ac:dyDescent="0.25">
      <c r="A31" s="68"/>
      <c r="B31" s="35" t="s">
        <v>16</v>
      </c>
      <c r="C31" s="67"/>
      <c r="D31" s="78">
        <v>0</v>
      </c>
      <c r="E31" s="36">
        <v>0</v>
      </c>
      <c r="F31" s="36">
        <v>0</v>
      </c>
      <c r="G31" s="36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22</v>
      </c>
      <c r="C32" s="67" t="s">
        <v>10</v>
      </c>
      <c r="D32" s="77">
        <f>SUM(D33:D37)</f>
        <v>0</v>
      </c>
      <c r="E32" s="34">
        <f t="shared" ref="E32:G32" si="7">SUM(E33:E37)</f>
        <v>0</v>
      </c>
      <c r="F32" s="34">
        <f t="shared" si="7"/>
        <v>629303</v>
      </c>
      <c r="G32" s="34">
        <f t="shared" si="7"/>
        <v>28320</v>
      </c>
      <c r="H32" s="18">
        <f t="shared" si="3"/>
        <v>657623</v>
      </c>
    </row>
    <row r="33" spans="1:8" ht="16.5" x14ac:dyDescent="0.25">
      <c r="A33" s="68" t="s">
        <v>11</v>
      </c>
      <c r="B33" s="35" t="s">
        <v>12</v>
      </c>
      <c r="C33" s="67"/>
      <c r="D33" s="78">
        <v>0</v>
      </c>
      <c r="E33" s="36">
        <v>0</v>
      </c>
      <c r="F33" s="36">
        <v>629303</v>
      </c>
      <c r="G33" s="36">
        <v>28320</v>
      </c>
      <c r="H33" s="37">
        <f t="shared" si="3"/>
        <v>657623</v>
      </c>
    </row>
    <row r="34" spans="1:8" ht="16.5" x14ac:dyDescent="0.25">
      <c r="A34" s="68"/>
      <c r="B34" s="35" t="s">
        <v>13</v>
      </c>
      <c r="C34" s="67"/>
      <c r="D34" s="78">
        <v>0</v>
      </c>
      <c r="E34" s="36">
        <v>0</v>
      </c>
      <c r="F34" s="36">
        <v>0</v>
      </c>
      <c r="G34" s="36">
        <v>0</v>
      </c>
      <c r="H34" s="37">
        <f t="shared" si="3"/>
        <v>0</v>
      </c>
    </row>
    <row r="35" spans="1:8" ht="16.5" x14ac:dyDescent="0.25">
      <c r="A35" s="68"/>
      <c r="B35" s="35" t="s">
        <v>14</v>
      </c>
      <c r="C35" s="67"/>
      <c r="D35" s="78">
        <v>0</v>
      </c>
      <c r="E35" s="36">
        <v>0</v>
      </c>
      <c r="F35" s="36">
        <v>0</v>
      </c>
      <c r="G35" s="36">
        <v>0</v>
      </c>
      <c r="H35" s="37">
        <f t="shared" si="3"/>
        <v>0</v>
      </c>
    </row>
    <row r="36" spans="1:8" ht="33" x14ac:dyDescent="0.25">
      <c r="A36" s="68"/>
      <c r="B36" s="35" t="s">
        <v>15</v>
      </c>
      <c r="C36" s="67"/>
      <c r="D36" s="78">
        <v>0</v>
      </c>
      <c r="E36" s="36">
        <v>0</v>
      </c>
      <c r="F36" s="36">
        <v>0</v>
      </c>
      <c r="G36" s="36">
        <v>0</v>
      </c>
      <c r="H36" s="37">
        <f t="shared" si="3"/>
        <v>0</v>
      </c>
    </row>
    <row r="37" spans="1:8" ht="16.5" x14ac:dyDescent="0.25">
      <c r="A37" s="71"/>
      <c r="B37" s="42" t="s">
        <v>16</v>
      </c>
      <c r="C37" s="70"/>
      <c r="D37" s="88">
        <v>0</v>
      </c>
      <c r="E37" s="43">
        <v>0</v>
      </c>
      <c r="F37" s="43">
        <v>0</v>
      </c>
      <c r="G37" s="43">
        <v>0</v>
      </c>
      <c r="H37" s="44">
        <f t="shared" si="3"/>
        <v>0</v>
      </c>
    </row>
    <row r="38" spans="1:8" ht="33" x14ac:dyDescent="0.25">
      <c r="A38" s="40">
        <v>6</v>
      </c>
      <c r="B38" s="33" t="s">
        <v>23</v>
      </c>
      <c r="C38" s="67" t="s">
        <v>10</v>
      </c>
      <c r="D38" s="77">
        <f>SUM(D39:D43)</f>
        <v>0</v>
      </c>
      <c r="E38" s="34">
        <f t="shared" ref="E38:G38" si="8">SUM(E39:E43)</f>
        <v>0</v>
      </c>
      <c r="F38" s="34">
        <f t="shared" si="8"/>
        <v>285810</v>
      </c>
      <c r="G38" s="34">
        <f t="shared" si="8"/>
        <v>19313</v>
      </c>
      <c r="H38" s="18">
        <f t="shared" si="3"/>
        <v>305123</v>
      </c>
    </row>
    <row r="39" spans="1:8" ht="16.5" x14ac:dyDescent="0.25">
      <c r="A39" s="68" t="s">
        <v>11</v>
      </c>
      <c r="B39" s="35" t="s">
        <v>12</v>
      </c>
      <c r="C39" s="67"/>
      <c r="D39" s="78">
        <v>0</v>
      </c>
      <c r="E39" s="36">
        <v>0</v>
      </c>
      <c r="F39" s="36">
        <v>285810</v>
      </c>
      <c r="G39" s="36">
        <v>19313</v>
      </c>
      <c r="H39" s="37">
        <f t="shared" si="3"/>
        <v>305123</v>
      </c>
    </row>
    <row r="40" spans="1:8" ht="16.5" x14ac:dyDescent="0.25">
      <c r="A40" s="68"/>
      <c r="B40" s="35" t="s">
        <v>13</v>
      </c>
      <c r="C40" s="67"/>
      <c r="D40" s="78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68"/>
      <c r="B41" s="35" t="s">
        <v>14</v>
      </c>
      <c r="C41" s="67"/>
      <c r="D41" s="78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68"/>
      <c r="B42" s="35" t="s">
        <v>15</v>
      </c>
      <c r="C42" s="67"/>
      <c r="D42" s="78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68"/>
      <c r="B43" s="35" t="s">
        <v>16</v>
      </c>
      <c r="C43" s="67"/>
      <c r="D43" s="78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24</v>
      </c>
      <c r="C44" s="79" t="s">
        <v>10</v>
      </c>
      <c r="D44" s="34">
        <f>SUM(D45:D49)</f>
        <v>215133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76">
        <f t="shared" ref="H44:H49" si="10">SUM(D44:G44)</f>
        <v>215133</v>
      </c>
    </row>
    <row r="45" spans="1:8" ht="16.5" x14ac:dyDescent="0.25">
      <c r="A45" s="68" t="s">
        <v>11</v>
      </c>
      <c r="B45" s="35" t="s">
        <v>12</v>
      </c>
      <c r="C45" s="79"/>
      <c r="D45" s="36">
        <v>215133</v>
      </c>
      <c r="E45" s="36">
        <v>0</v>
      </c>
      <c r="F45" s="36">
        <v>0</v>
      </c>
      <c r="G45" s="36">
        <v>0</v>
      </c>
      <c r="H45" s="37">
        <f t="shared" si="10"/>
        <v>215133</v>
      </c>
    </row>
    <row r="46" spans="1:8" ht="16.5" x14ac:dyDescent="0.25">
      <c r="A46" s="68"/>
      <c r="B46" s="35" t="s">
        <v>13</v>
      </c>
      <c r="C46" s="79"/>
      <c r="D46" s="36">
        <v>0</v>
      </c>
      <c r="E46" s="36">
        <v>0</v>
      </c>
      <c r="F46" s="36">
        <v>0</v>
      </c>
      <c r="G46" s="36">
        <v>0</v>
      </c>
      <c r="H46" s="37">
        <f t="shared" si="10"/>
        <v>0</v>
      </c>
    </row>
    <row r="47" spans="1:8" ht="16.5" x14ac:dyDescent="0.25">
      <c r="A47" s="68"/>
      <c r="B47" s="35" t="s">
        <v>14</v>
      </c>
      <c r="C47" s="79"/>
      <c r="D47" s="36">
        <v>0</v>
      </c>
      <c r="E47" s="36">
        <v>0</v>
      </c>
      <c r="F47" s="36">
        <v>0</v>
      </c>
      <c r="G47" s="36">
        <v>0</v>
      </c>
      <c r="H47" s="37">
        <f t="shared" si="10"/>
        <v>0</v>
      </c>
    </row>
    <row r="48" spans="1:8" ht="33" x14ac:dyDescent="0.25">
      <c r="A48" s="68"/>
      <c r="B48" s="35" t="s">
        <v>15</v>
      </c>
      <c r="C48" s="79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68"/>
      <c r="B49" s="35" t="s">
        <v>16</v>
      </c>
      <c r="C49" s="79"/>
      <c r="D49" s="36">
        <v>0</v>
      </c>
      <c r="E49" s="36">
        <v>0</v>
      </c>
      <c r="F49" s="36">
        <v>0</v>
      </c>
      <c r="G49" s="36">
        <v>0</v>
      </c>
      <c r="H49" s="37">
        <f t="shared" si="10"/>
        <v>0</v>
      </c>
    </row>
    <row r="50" spans="1:8" ht="16.5" x14ac:dyDescent="0.25">
      <c r="A50" s="40">
        <v>8</v>
      </c>
      <c r="B50" s="33" t="s">
        <v>25</v>
      </c>
      <c r="C50" s="79" t="s">
        <v>10</v>
      </c>
      <c r="D50" s="34">
        <f>SUM(D51:D55)</f>
        <v>0</v>
      </c>
      <c r="E50" s="34">
        <f t="shared" ref="E50:G50" si="11">SUM(E51:E55)</f>
        <v>30339</v>
      </c>
      <c r="F50" s="34">
        <f t="shared" si="11"/>
        <v>214871</v>
      </c>
      <c r="G50" s="34">
        <f t="shared" si="11"/>
        <v>0</v>
      </c>
      <c r="H50" s="76">
        <f t="shared" ref="H50:H55" si="12">SUM(D50:G50)</f>
        <v>245210</v>
      </c>
    </row>
    <row r="51" spans="1:8" ht="16.5" x14ac:dyDescent="0.25">
      <c r="A51" s="68" t="s">
        <v>11</v>
      </c>
      <c r="B51" s="35" t="s">
        <v>12</v>
      </c>
      <c r="C51" s="79"/>
      <c r="D51" s="36"/>
      <c r="E51" s="36">
        <v>30339</v>
      </c>
      <c r="F51" s="36">
        <v>214871</v>
      </c>
      <c r="G51" s="36">
        <v>0</v>
      </c>
      <c r="H51" s="37">
        <f t="shared" si="12"/>
        <v>245210</v>
      </c>
    </row>
    <row r="52" spans="1:8" ht="16.5" x14ac:dyDescent="0.25">
      <c r="A52" s="68"/>
      <c r="B52" s="35" t="s">
        <v>13</v>
      </c>
      <c r="C52" s="79"/>
      <c r="D52" s="36">
        <v>0</v>
      </c>
      <c r="E52" s="36">
        <v>0</v>
      </c>
      <c r="F52" s="36">
        <v>0</v>
      </c>
      <c r="G52" s="36">
        <v>0</v>
      </c>
      <c r="H52" s="37">
        <f t="shared" si="12"/>
        <v>0</v>
      </c>
    </row>
    <row r="53" spans="1:8" ht="16.5" x14ac:dyDescent="0.25">
      <c r="A53" s="68"/>
      <c r="B53" s="35" t="s">
        <v>14</v>
      </c>
      <c r="C53" s="79"/>
      <c r="D53" s="36">
        <v>0</v>
      </c>
      <c r="E53" s="36">
        <v>0</v>
      </c>
      <c r="F53" s="36">
        <v>0</v>
      </c>
      <c r="G53" s="36">
        <v>0</v>
      </c>
      <c r="H53" s="37">
        <f t="shared" si="12"/>
        <v>0</v>
      </c>
    </row>
    <row r="54" spans="1:8" ht="33" x14ac:dyDescent="0.25">
      <c r="A54" s="68"/>
      <c r="B54" s="35" t="s">
        <v>15</v>
      </c>
      <c r="C54" s="79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69"/>
      <c r="B55" s="41" t="s">
        <v>16</v>
      </c>
      <c r="C55" s="89"/>
      <c r="D55" s="38">
        <v>0</v>
      </c>
      <c r="E55" s="38">
        <v>0</v>
      </c>
      <c r="F55" s="38">
        <v>0</v>
      </c>
      <c r="G55" s="38">
        <v>0</v>
      </c>
      <c r="H55" s="39">
        <f t="shared" ref="H55" si="13">SUM(D55:G55)</f>
        <v>0</v>
      </c>
    </row>
  </sheetData>
  <mergeCells count="24">
    <mergeCell ref="C44:C49"/>
    <mergeCell ref="A45:A49"/>
    <mergeCell ref="C50:C55"/>
    <mergeCell ref="A51:A55"/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(20г)</vt:lpstr>
      <vt:lpstr>'январь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2015-02-09T12:28:32Z</dcterms:modified>
</cp:coreProperties>
</file>