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 activeTab="3"/>
  </bookViews>
  <sheets>
    <sheet name="1 ЦК" sheetId="1" r:id="rId1"/>
    <sheet name="3 ЦК" sheetId="2" r:id="rId2"/>
    <sheet name="5 ЦК" sheetId="3" r:id="rId3"/>
    <sheet name="3 ЦК (СЭС)" sheetId="4" r:id="rId4"/>
  </sheets>
  <externalReferences>
    <externalReference r:id="rId5"/>
    <externalReference r:id="rId6"/>
  </externalReferences>
  <definedNames>
    <definedName name="_fio1" localSheetId="3">#REF!</definedName>
    <definedName name="_fio1">#REF!</definedName>
    <definedName name="_fio2" localSheetId="3">#REF!</definedName>
    <definedName name="_fio2">#REF!</definedName>
    <definedName name="_tst1" localSheetId="3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 localSheetId="3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3">#REF!</definedName>
    <definedName name="NAME_OC">#REF!</definedName>
    <definedName name="number_schet" localSheetId="3">#REF!</definedName>
    <definedName name="number_schet">#REF!</definedName>
    <definedName name="PRICE_ТЭК" localSheetId="3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M" localSheetId="3">#REF!</definedName>
    <definedName name="TM">#REF!</definedName>
    <definedName name="VKBEZ">#REF!</definedName>
    <definedName name="_xlnm.Database">#REF!</definedName>
    <definedName name="мил" localSheetId="3">{0,"овz";1,"z";2,"аz";5,"овz"}</definedName>
    <definedName name="мил">{0,"овz";1,"z";2,"аz";5,"овz"}</definedName>
    <definedName name="_xlnm.Print_Area" localSheetId="0">'1 ЦК'!$A$1:$E$65</definedName>
    <definedName name="_xlnm.Print_Area" localSheetId="1">'3 ЦК'!$A$1:$D$41</definedName>
    <definedName name="_xlnm.Print_Area" localSheetId="3">'3 ЦК (СЭС)'!$A$1:$Y$50</definedName>
    <definedName name="_xlnm.Print_Area" localSheetId="2">'5 ЦК'!$A$1:$F$27</definedName>
    <definedName name="тыс" localSheetId="3">{0,"тысячz";1,"тысячаz";2,"тысячиz";5,"тысячz"}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M49" i="4" l="1"/>
  <c r="K49" i="4"/>
  <c r="N45" i="4"/>
  <c r="A5" i="1" l="1"/>
  <c r="A5" i="2" s="1"/>
  <c r="D26" i="3"/>
  <c r="F25" i="3"/>
  <c r="E25" i="3"/>
  <c r="E21" i="3" s="1"/>
  <c r="E15" i="3" s="1"/>
  <c r="E14" i="3" s="1"/>
  <c r="D25" i="3"/>
  <c r="E12" i="3"/>
  <c r="D12" i="3"/>
  <c r="F11" i="3"/>
  <c r="F12" i="3" s="1"/>
  <c r="E11" i="3"/>
  <c r="D31" i="2"/>
  <c r="D30" i="2" s="1"/>
  <c r="E30" i="2" s="1"/>
  <c r="D23" i="2"/>
  <c r="D22" i="2"/>
  <c r="D19" i="2" s="1"/>
  <c r="D15" i="2" s="1"/>
  <c r="D14" i="2" s="1"/>
  <c r="D21" i="2"/>
  <c r="D39" i="1"/>
  <c r="E38" i="1"/>
  <c r="D38" i="1"/>
  <c r="E37" i="1"/>
  <c r="E33" i="1" s="1"/>
  <c r="E32" i="1" s="1"/>
  <c r="D37" i="1"/>
  <c r="D33" i="1" s="1"/>
  <c r="D32" i="1" s="1"/>
  <c r="E19" i="1"/>
  <c r="D19" i="1"/>
  <c r="D15" i="1" s="1"/>
  <c r="D14" i="1" s="1"/>
  <c r="E15" i="1"/>
  <c r="E14" i="1"/>
  <c r="F32" i="1" l="1"/>
  <c r="D14" i="3"/>
  <c r="D15" i="3" s="1"/>
  <c r="D21" i="3" s="1"/>
  <c r="F14" i="3"/>
  <c r="F15" i="3" s="1"/>
  <c r="F21" i="3" s="1"/>
  <c r="F14" i="1"/>
  <c r="A4" i="3"/>
</calcChain>
</file>

<file path=xl/sharedStrings.xml><?xml version="1.0" encoding="utf-8"?>
<sst xmlns="http://schemas.openxmlformats.org/spreadsheetml/2006/main" count="193" uniqueCount="70">
  <si>
    <t>Нерегулируемые цены на электрическую энергию (мощность),</t>
  </si>
  <si>
    <t>на территории Тюменской области, ХМАО и ЯНАО в январе 2016 года (прогноз)</t>
  </si>
  <si>
    <t>поставляемую ООО "Сургутэнергосбыт"</t>
  </si>
  <si>
    <t xml:space="preserve">на территории Тюменской области, ХМАО и ЯНАО в декабре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</si>
  <si>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</si>
  <si>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</si>
  <si>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</si>
  <si>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</si>
  <si>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</si>
  <si>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</si>
  <si>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</si>
  <si>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</si>
  <si>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</si>
  <si>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</si>
  <si>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</si>
  <si>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</si>
  <si>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</si>
  <si>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</si>
  <si>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</si>
  <si>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</si>
  <si>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</si>
  <si>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</si>
  <si>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</si>
  <si>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</si>
  <si>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</si>
  <si>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</si>
  <si>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</si>
  <si>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</si>
  <si>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</si>
  <si>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</si>
  <si>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</si>
  <si>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</si>
  <si>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</si>
  <si>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 xml:space="preserve">Начальник </t>
  </si>
  <si>
    <t>планово-экономического отдела</t>
  </si>
  <si>
    <t>О.Ю.Стрельцова</t>
  </si>
  <si>
    <t>Рубан Е.Н.</t>
  </si>
  <si>
    <t>41 50 64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</si>
  <si>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</si>
  <si>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</si>
  <si>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</si>
  <si>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</si>
  <si>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</si>
  <si>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</si>
  <si>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</si>
  <si>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</si>
  <si>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</si>
  <si>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</si>
  <si>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</si>
  <si>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</si>
  <si>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</si>
  <si>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</si>
  <si>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</si>
  <si>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</si>
  <si>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</si>
  <si>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</si>
  <si>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</si>
  <si>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</si>
  <si>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</si>
  <si>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</si>
  <si>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</si>
  <si>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</si>
  <si>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</si>
  <si>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</si>
  <si>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</si>
  <si>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</si>
  <si>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СН1</t>
  </si>
  <si>
    <t>Одноставочный тариф на услуги по передаче электрической энергии, рублей/МВт*ч без НДС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</si>
  <si>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</si>
  <si>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r>
      <t xml:space="preserve"> на территории Тюменской области, ХМАО и ЯНАО в декабре 2015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</si>
</sst>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_-* #,##0_-;\-* #,##0_-;_-* &quot;-&quot;_-;_-@_-"/>
    <numFmt numFmtId="170" formatCode="_-* #,##0.00_-;\-* #,##0.00_-;_-* &quot;-&quot;??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0.00_)"/>
    <numFmt numFmtId="174" formatCode="_(* #,##0.00_);_(* \(#,##0.00\);_(* &quot;-&quot;??_);_(@_)"/>
  </numFmts>
  <fonts count="5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  <font>
      <sz val="13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35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0" borderId="0"/>
    <xf numFmtId="0" fontId="16" fillId="0" borderId="74" applyNumberFormat="0" applyFill="0" applyAlignment="0" applyProtection="0"/>
    <xf numFmtId="0" fontId="4" fillId="0" borderId="0"/>
    <xf numFmtId="0" fontId="4" fillId="0" borderId="0"/>
    <xf numFmtId="0" fontId="17" fillId="0" borderId="0"/>
    <xf numFmtId="0" fontId="17" fillId="0" borderId="0"/>
    <xf numFmtId="4" fontId="18" fillId="0" borderId="0">
      <alignment vertical="center"/>
    </xf>
    <xf numFmtId="0" fontId="15" fillId="0" borderId="0"/>
    <xf numFmtId="0" fontId="17" fillId="0" borderId="0"/>
    <xf numFmtId="4" fontId="18" fillId="0" borderId="0">
      <alignment vertical="center"/>
    </xf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4" fontId="18" fillId="0" borderId="0">
      <alignment vertical="center"/>
    </xf>
    <xf numFmtId="0" fontId="15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7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21" fillId="19" borderId="0" applyNumberFormat="0" applyBorder="0" applyAlignment="0" applyProtection="0"/>
    <xf numFmtId="10" fontId="21" fillId="20" borderId="15" applyNumberFormat="0" applyBorder="0" applyAlignment="0" applyProtection="0"/>
    <xf numFmtId="37" fontId="22" fillId="0" borderId="0"/>
    <xf numFmtId="37" fontId="22" fillId="0" borderId="0"/>
    <xf numFmtId="37" fontId="22" fillId="0" borderId="0"/>
    <xf numFmtId="0" fontId="4" fillId="0" borderId="0"/>
    <xf numFmtId="173" fontId="23" fillId="0" borderId="0"/>
    <xf numFmtId="1" fontId="4" fillId="0" borderId="0">
      <alignment horizontal="right"/>
    </xf>
    <xf numFmtId="0" fontId="15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24" fillId="10" borderId="75" applyNumberFormat="0" applyAlignment="0" applyProtection="0"/>
    <xf numFmtId="0" fontId="25" fillId="25" borderId="76" applyNumberFormat="0" applyAlignment="0" applyProtection="0"/>
    <xf numFmtId="0" fontId="26" fillId="25" borderId="75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6" fillId="0" borderId="77" applyNumberFormat="0" applyFill="0" applyAlignment="0" applyProtection="0"/>
    <xf numFmtId="0" fontId="29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" fillId="26" borderId="78" applyNumberFormat="0" applyFont="0" applyAlignment="0" applyProtection="0"/>
    <xf numFmtId="0" fontId="32" fillId="0" borderId="0"/>
    <xf numFmtId="0" fontId="33" fillId="0" borderId="79" applyNumberFormat="0" applyFill="0" applyAlignment="0" applyProtection="0"/>
    <xf numFmtId="0" fontId="34" fillId="6" borderId="0" applyNumberFormat="0" applyBorder="0" applyAlignment="0" applyProtection="0"/>
    <xf numFmtId="0" fontId="29" fillId="7" borderId="0" applyNumberFormat="0" applyBorder="0" applyAlignment="0" applyProtection="0"/>
    <xf numFmtId="0" fontId="35" fillId="27" borderId="80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26" borderId="78" applyNumberFormat="0" applyFont="0" applyAlignment="0" applyProtection="0"/>
    <xf numFmtId="0" fontId="37" fillId="28" borderId="0" applyNumberFormat="0" applyBorder="0" applyAlignment="0" applyProtection="0"/>
    <xf numFmtId="0" fontId="32" fillId="0" borderId="0"/>
    <xf numFmtId="0" fontId="13" fillId="26" borderId="78" applyNumberFormat="0" applyFont="0" applyAlignment="0" applyProtection="0"/>
    <xf numFmtId="0" fontId="32" fillId="0" borderId="0"/>
    <xf numFmtId="0" fontId="32" fillId="0" borderId="0"/>
    <xf numFmtId="0" fontId="13" fillId="26" borderId="78" applyNumberFormat="0" applyFont="0" applyAlignment="0" applyProtection="0"/>
    <xf numFmtId="0" fontId="13" fillId="26" borderId="78" applyNumberFormat="0" applyFont="0" applyAlignment="0" applyProtection="0"/>
    <xf numFmtId="0" fontId="13" fillId="26" borderId="78" applyNumberFormat="0" applyFont="0" applyAlignment="0" applyProtection="0"/>
    <xf numFmtId="0" fontId="13" fillId="26" borderId="78" applyNumberFormat="0" applyFont="0" applyAlignment="0" applyProtection="0"/>
    <xf numFmtId="0" fontId="13" fillId="26" borderId="78" applyNumberFormat="0" applyFont="0" applyAlignment="0" applyProtection="0"/>
    <xf numFmtId="0" fontId="13" fillId="26" borderId="78" applyNumberFormat="0" applyFont="0" applyAlignment="0" applyProtection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79" applyNumberFormat="0" applyFill="0" applyAlignment="0" applyProtection="0"/>
    <xf numFmtId="0" fontId="4" fillId="0" borderId="0"/>
    <xf numFmtId="0" fontId="38" fillId="27" borderId="80" applyNumberFormat="0" applyAlignment="0" applyProtection="0"/>
    <xf numFmtId="0" fontId="30" fillId="0" borderId="0" applyNumberFormat="0" applyFill="0" applyBorder="0" applyAlignment="0" applyProtection="0"/>
    <xf numFmtId="0" fontId="39" fillId="0" borderId="81" applyNumberFormat="0" applyFill="0" applyAlignment="0" applyProtection="0"/>
    <xf numFmtId="0" fontId="40" fillId="0" borderId="82" applyNumberFormat="0" applyFill="0" applyAlignment="0" applyProtection="0"/>
    <xf numFmtId="0" fontId="41" fillId="0" borderId="83" applyNumberFormat="0" applyFill="0" applyAlignment="0" applyProtection="0"/>
    <xf numFmtId="0" fontId="41" fillId="0" borderId="0" applyNumberFormat="0" applyFill="0" applyBorder="0" applyAlignment="0" applyProtection="0"/>
    <xf numFmtId="0" fontId="16" fillId="0" borderId="74" applyNumberFormat="0" applyFill="0" applyAlignment="0" applyProtection="0"/>
    <xf numFmtId="0" fontId="38" fillId="27" borderId="80" applyNumberFormat="0" applyAlignment="0" applyProtection="0"/>
    <xf numFmtId="0" fontId="42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3" fillId="0" borderId="0"/>
    <xf numFmtId="0" fontId="6" fillId="0" borderId="0"/>
    <xf numFmtId="0" fontId="6" fillId="0" borderId="0" applyNumberFormat="0"/>
    <xf numFmtId="0" fontId="43" fillId="0" borderId="0"/>
    <xf numFmtId="0" fontId="44" fillId="0" borderId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5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46" fillId="0" borderId="0"/>
    <xf numFmtId="0" fontId="6" fillId="0" borderId="0"/>
    <xf numFmtId="0" fontId="2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34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4" fillId="26" borderId="78" applyNumberFormat="0" applyFont="0" applyAlignment="0" applyProtection="0"/>
    <xf numFmtId="0" fontId="6" fillId="26" borderId="78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3" fillId="0" borderId="79" applyNumberFormat="0" applyFill="0" applyAlignment="0" applyProtection="0"/>
    <xf numFmtId="0" fontId="6" fillId="0" borderId="0"/>
    <xf numFmtId="0" fontId="15" fillId="0" borderId="0"/>
    <xf numFmtId="0" fontId="6" fillId="0" borderId="0"/>
    <xf numFmtId="0" fontId="6" fillId="0" borderId="0"/>
    <xf numFmtId="0" fontId="17" fillId="0" borderId="0"/>
    <xf numFmtId="0" fontId="15" fillId="0" borderId="0"/>
    <xf numFmtId="0" fontId="17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7" fillId="17" borderId="0" applyNumberFormat="0" applyBorder="0" applyAlignment="0" applyProtection="0"/>
    <xf numFmtId="0" fontId="47" fillId="12" borderId="0" applyNumberFormat="0" applyBorder="0" applyAlignment="0" applyProtection="0"/>
    <xf numFmtId="0" fontId="47" fillId="28" borderId="0" applyNumberFormat="0" applyBorder="0" applyAlignment="0" applyProtection="0"/>
    <xf numFmtId="0" fontId="47" fillId="25" borderId="0" applyNumberFormat="0" applyBorder="0" applyAlignment="0" applyProtection="0"/>
    <xf numFmtId="0" fontId="47" fillId="17" borderId="0" applyNumberFormat="0" applyBorder="0" applyAlignment="0" applyProtection="0"/>
    <xf numFmtId="0" fontId="47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29" fillId="7" borderId="0" applyNumberFormat="0" applyBorder="0" applyAlignment="0" applyProtection="0"/>
    <xf numFmtId="0" fontId="16" fillId="0" borderId="74" applyNumberFormat="0" applyFill="0" applyAlignment="0" applyProtection="0"/>
    <xf numFmtId="0" fontId="20" fillId="21" borderId="0" applyNumberFormat="0" applyBorder="0" applyAlignment="0" applyProtection="0"/>
    <xf numFmtId="0" fontId="16" fillId="0" borderId="74" applyNumberFormat="0" applyFill="0" applyAlignment="0" applyProtection="0"/>
    <xf numFmtId="0" fontId="25" fillId="25" borderId="76" applyNumberFormat="0" applyAlignment="0" applyProtection="0"/>
    <xf numFmtId="0" fontId="4" fillId="0" borderId="0"/>
    <xf numFmtId="0" fontId="4" fillId="0" borderId="0"/>
    <xf numFmtId="0" fontId="34" fillId="6" borderId="0" applyNumberFormat="0" applyBorder="0" applyAlignment="0" applyProtection="0"/>
    <xf numFmtId="0" fontId="20" fillId="22" borderId="0" applyNumberFormat="0" applyBorder="0" applyAlignment="0" applyProtection="0"/>
    <xf numFmtId="0" fontId="29" fillId="7" borderId="0" applyNumberFormat="0" applyBorder="0" applyAlignment="0" applyProtection="0"/>
    <xf numFmtId="0" fontId="13" fillId="26" borderId="78" applyNumberFormat="0" applyFont="0" applyAlignment="0" applyProtection="0"/>
    <xf numFmtId="0" fontId="13" fillId="26" borderId="78" applyNumberFormat="0" applyFont="0" applyAlignment="0" applyProtection="0"/>
    <xf numFmtId="0" fontId="13" fillId="26" borderId="78" applyNumberFormat="0" applyFont="0" applyAlignment="0" applyProtection="0"/>
    <xf numFmtId="0" fontId="6" fillId="0" borderId="0"/>
    <xf numFmtId="0" fontId="6" fillId="26" borderId="78" applyNumberFormat="0" applyFont="0" applyAlignment="0" applyProtection="0"/>
    <xf numFmtId="0" fontId="41" fillId="0" borderId="83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3" fillId="0" borderId="79" applyNumberFormat="0" applyFill="0" applyAlignment="0" applyProtection="0"/>
    <xf numFmtId="0" fontId="33" fillId="0" borderId="79" applyNumberFormat="0" applyFill="0" applyAlignment="0" applyProtection="0"/>
    <xf numFmtId="0" fontId="38" fillId="27" borderId="80" applyNumberFormat="0" applyAlignment="0" applyProtection="0"/>
    <xf numFmtId="0" fontId="38" fillId="27" borderId="80" applyNumberFormat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 applyNumberFormat="0" applyFill="0" applyBorder="0" applyAlignment="0" applyProtection="0"/>
    <xf numFmtId="0" fontId="37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7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3" fillId="0" borderId="79" applyNumberFormat="0" applyFill="0" applyAlignment="0" applyProtection="0"/>
    <xf numFmtId="0" fontId="35" fillId="27" borderId="80" applyNumberFormat="0" applyAlignment="0" applyProtection="0"/>
    <xf numFmtId="0" fontId="30" fillId="0" borderId="0" applyNumberFormat="0" applyFill="0" applyBorder="0" applyAlignment="0" applyProtection="0"/>
    <xf numFmtId="0" fontId="1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4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vertical="center" wrapText="1"/>
    </xf>
    <xf numFmtId="165" fontId="5" fillId="0" borderId="47" xfId="0" applyNumberFormat="1" applyFont="1" applyFill="1" applyBorder="1" applyAlignment="1">
      <alignment vertical="center" wrapText="1"/>
    </xf>
    <xf numFmtId="165" fontId="4" fillId="0" borderId="48" xfId="0" applyNumberFormat="1" applyFont="1" applyFill="1" applyBorder="1" applyAlignment="1">
      <alignment vertical="center"/>
    </xf>
    <xf numFmtId="49" fontId="5" fillId="0" borderId="49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165" fontId="5" fillId="0" borderId="51" xfId="1" applyNumberFormat="1" applyFont="1" applyFill="1" applyBorder="1" applyAlignment="1">
      <alignment horizontal="center" vertical="center"/>
    </xf>
    <xf numFmtId="165" fontId="5" fillId="0" borderId="52" xfId="1" applyNumberFormat="1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49" fontId="4" fillId="0" borderId="58" xfId="0" applyNumberFormat="1" applyFont="1" applyFill="1" applyBorder="1" applyAlignment="1">
      <alignment horizontal="center" vertical="center"/>
    </xf>
    <xf numFmtId="49" fontId="4" fillId="0" borderId="59" xfId="0" applyNumberFormat="1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165" fontId="4" fillId="0" borderId="60" xfId="1" applyNumberFormat="1" applyFont="1" applyFill="1" applyBorder="1" applyAlignment="1">
      <alignment horizontal="center" vertical="center"/>
    </xf>
    <xf numFmtId="165" fontId="4" fillId="0" borderId="61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165" fontId="5" fillId="4" borderId="45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4" fontId="2" fillId="0" borderId="0" xfId="113" applyNumberFormat="1" applyFont="1" applyFill="1"/>
    <xf numFmtId="49" fontId="2" fillId="0" borderId="0" xfId="113" applyNumberFormat="1" applyFont="1" applyFill="1"/>
    <xf numFmtId="0" fontId="2" fillId="0" borderId="0" xfId="113" applyFont="1" applyFill="1" applyAlignment="1">
      <alignment horizontal="center"/>
    </xf>
    <xf numFmtId="0" fontId="2" fillId="0" borderId="0" xfId="113" applyFont="1" applyFill="1"/>
    <xf numFmtId="0" fontId="3" fillId="0" borderId="0" xfId="113" applyFont="1" applyFill="1"/>
    <xf numFmtId="0" fontId="4" fillId="0" borderId="0" xfId="113" applyFont="1" applyFill="1"/>
    <xf numFmtId="49" fontId="5" fillId="0" borderId="0" xfId="113" applyNumberFormat="1" applyFont="1" applyFill="1" applyBorder="1" applyAlignment="1">
      <alignment horizontal="left" wrapText="1"/>
    </xf>
    <xf numFmtId="0" fontId="4" fillId="0" borderId="0" xfId="113" applyFont="1" applyFill="1" applyBorder="1"/>
    <xf numFmtId="0" fontId="4" fillId="0" borderId="0" xfId="113" applyFont="1" applyFill="1" applyBorder="1" applyAlignment="1">
      <alignment horizontal="center"/>
    </xf>
    <xf numFmtId="165" fontId="4" fillId="0" borderId="0" xfId="113" applyNumberFormat="1" applyFont="1" applyFill="1"/>
    <xf numFmtId="0" fontId="51" fillId="4" borderId="85" xfId="113" applyFont="1" applyFill="1" applyBorder="1" applyAlignment="1">
      <alignment horizontal="center" wrapText="1"/>
    </xf>
    <xf numFmtId="1" fontId="51" fillId="4" borderId="85" xfId="113" applyNumberFormat="1" applyFont="1" applyFill="1" applyBorder="1" applyAlignment="1">
      <alignment horizontal="center" wrapText="1"/>
    </xf>
    <xf numFmtId="0" fontId="51" fillId="4" borderId="85" xfId="113" applyFont="1" applyFill="1" applyBorder="1" applyAlignment="1">
      <alignment horizontal="center" vertical="top" wrapText="1"/>
    </xf>
    <xf numFmtId="166" fontId="6" fillId="0" borderId="15" xfId="113" applyNumberFormat="1" applyFill="1" applyBorder="1"/>
    <xf numFmtId="166" fontId="4" fillId="0" borderId="0" xfId="113" applyNumberFormat="1" applyFont="1" applyFill="1"/>
    <xf numFmtId="0" fontId="51" fillId="4" borderId="0" xfId="113" applyFont="1" applyFill="1" applyBorder="1" applyAlignment="1">
      <alignment horizontal="center" vertical="top" wrapText="1"/>
    </xf>
    <xf numFmtId="4" fontId="51" fillId="4" borderId="0" xfId="1" applyNumberFormat="1" applyFont="1" applyFill="1" applyBorder="1" applyAlignment="1">
      <alignment horizontal="center" vertical="center" wrapText="1"/>
    </xf>
    <xf numFmtId="0" fontId="50" fillId="4" borderId="0" xfId="113" applyFont="1" applyFill="1"/>
    <xf numFmtId="0" fontId="4" fillId="4" borderId="0" xfId="113" applyFont="1" applyFill="1"/>
    <xf numFmtId="0" fontId="53" fillId="4" borderId="0" xfId="113" applyFont="1" applyFill="1"/>
    <xf numFmtId="164" fontId="4" fillId="0" borderId="0" xfId="113" applyNumberFormat="1" applyFont="1" applyFill="1"/>
    <xf numFmtId="49" fontId="4" fillId="0" borderId="0" xfId="113" applyNumberFormat="1" applyFont="1" applyFill="1"/>
    <xf numFmtId="0" fontId="4" fillId="0" borderId="0" xfId="113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wrapText="1"/>
    </xf>
    <xf numFmtId="49" fontId="4" fillId="2" borderId="42" xfId="0" applyNumberFormat="1" applyFont="1" applyFill="1" applyBorder="1" applyAlignment="1">
      <alignment horizontal="left" wrapText="1"/>
    </xf>
    <xf numFmtId="49" fontId="4" fillId="2" borderId="43" xfId="0" applyNumberFormat="1" applyFont="1" applyFill="1" applyBorder="1" applyAlignment="1">
      <alignment horizontal="left" wrapText="1"/>
    </xf>
    <xf numFmtId="49" fontId="5" fillId="2" borderId="37" xfId="0" applyNumberFormat="1" applyFont="1" applyFill="1" applyBorder="1" applyAlignment="1">
      <alignment horizontal="left" wrapText="1"/>
    </xf>
    <xf numFmtId="49" fontId="5" fillId="2" borderId="38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left" wrapText="1"/>
    </xf>
    <xf numFmtId="49" fontId="4" fillId="2" borderId="39" xfId="0" applyNumberFormat="1" applyFont="1" applyFill="1" applyBorder="1" applyAlignment="1">
      <alignment horizontal="left" wrapText="1"/>
    </xf>
    <xf numFmtId="49" fontId="4" fillId="2" borderId="40" xfId="0" applyNumberFormat="1" applyFont="1" applyFill="1" applyBorder="1" applyAlignment="1">
      <alignment horizontal="left" wrapText="1"/>
    </xf>
    <xf numFmtId="49" fontId="4" fillId="2" borderId="41" xfId="0" applyNumberFormat="1" applyFont="1" applyFill="1" applyBorder="1" applyAlignment="1">
      <alignment horizontal="left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4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4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63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3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5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72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51" fillId="4" borderId="31" xfId="113" applyNumberFormat="1" applyFont="1" applyFill="1" applyBorder="1" applyAlignment="1">
      <alignment horizontal="left" wrapText="1"/>
    </xf>
    <xf numFmtId="49" fontId="51" fillId="4" borderId="72" xfId="113" applyNumberFormat="1" applyFont="1" applyFill="1" applyBorder="1" applyAlignment="1">
      <alignment horizontal="left" wrapText="1"/>
    </xf>
    <xf numFmtId="49" fontId="51" fillId="4" borderId="41" xfId="113" applyNumberFormat="1" applyFont="1" applyFill="1" applyBorder="1" applyAlignment="1">
      <alignment horizontal="left" wrapText="1"/>
    </xf>
    <xf numFmtId="4" fontId="51" fillId="4" borderId="15" xfId="1" applyNumberFormat="1" applyFont="1" applyFill="1" applyBorder="1" applyAlignment="1">
      <alignment horizontal="center"/>
    </xf>
    <xf numFmtId="2" fontId="53" fillId="4" borderId="31" xfId="113" applyNumberFormat="1" applyFont="1" applyFill="1" applyBorder="1" applyAlignment="1">
      <alignment horizontal="center" vertical="center"/>
    </xf>
    <xf numFmtId="2" fontId="53" fillId="4" borderId="41" xfId="113" applyNumberFormat="1" applyFont="1" applyFill="1" applyBorder="1" applyAlignment="1">
      <alignment horizontal="center" vertical="center"/>
    </xf>
    <xf numFmtId="0" fontId="50" fillId="4" borderId="84" xfId="113" applyFont="1" applyFill="1" applyBorder="1" applyAlignment="1">
      <alignment horizontal="left" vertical="center" wrapText="1"/>
    </xf>
    <xf numFmtId="0" fontId="51" fillId="4" borderId="85" xfId="113" applyFont="1" applyFill="1" applyBorder="1" applyAlignment="1">
      <alignment horizontal="center" wrapText="1"/>
    </xf>
    <xf numFmtId="0" fontId="52" fillId="4" borderId="85" xfId="113" applyFont="1" applyFill="1" applyBorder="1" applyAlignment="1">
      <alignment horizontal="center" vertical="top" wrapText="1"/>
    </xf>
    <xf numFmtId="0" fontId="50" fillId="4" borderId="47" xfId="113" applyFont="1" applyFill="1" applyBorder="1" applyAlignment="1">
      <alignment horizontal="left" vertical="center" wrapText="1"/>
    </xf>
    <xf numFmtId="165" fontId="50" fillId="4" borderId="47" xfId="1" applyNumberFormat="1" applyFont="1" applyFill="1" applyBorder="1" applyAlignment="1">
      <alignment horizontal="center" vertical="center" wrapText="1"/>
    </xf>
    <xf numFmtId="49" fontId="51" fillId="4" borderId="68" xfId="113" applyNumberFormat="1" applyFont="1" applyFill="1" applyBorder="1" applyAlignment="1">
      <alignment horizontal="center" vertical="center" wrapText="1"/>
    </xf>
    <xf numFmtId="49" fontId="51" fillId="4" borderId="86" xfId="113" applyNumberFormat="1" applyFont="1" applyFill="1" applyBorder="1" applyAlignment="1">
      <alignment horizontal="center" vertical="center" wrapText="1"/>
    </xf>
    <xf numFmtId="49" fontId="51" fillId="4" borderId="70" xfId="113" applyNumberFormat="1" applyFont="1" applyFill="1" applyBorder="1" applyAlignment="1">
      <alignment horizontal="center" vertical="center" wrapText="1"/>
    </xf>
    <xf numFmtId="49" fontId="51" fillId="4" borderId="19" xfId="113" applyNumberFormat="1" applyFont="1" applyFill="1" applyBorder="1" applyAlignment="1">
      <alignment horizontal="center" vertical="center" wrapText="1"/>
    </xf>
    <xf numFmtId="49" fontId="51" fillId="4" borderId="47" xfId="113" applyNumberFormat="1" applyFont="1" applyFill="1" applyBorder="1" applyAlignment="1">
      <alignment horizontal="center" vertical="center" wrapText="1"/>
    </xf>
    <xf numFmtId="49" fontId="51" fillId="4" borderId="71" xfId="113" applyNumberFormat="1" applyFont="1" applyFill="1" applyBorder="1" applyAlignment="1">
      <alignment horizontal="center" vertical="center" wrapText="1"/>
    </xf>
    <xf numFmtId="0" fontId="51" fillId="4" borderId="15" xfId="113" applyFont="1" applyFill="1" applyBorder="1" applyAlignment="1">
      <alignment horizontal="center" vertical="center" wrapText="1"/>
    </xf>
    <xf numFmtId="0" fontId="51" fillId="4" borderId="15" xfId="113" applyFont="1" applyFill="1" applyBorder="1" applyAlignment="1">
      <alignment horizontal="center" vertical="center"/>
    </xf>
    <xf numFmtId="49" fontId="2" fillId="0" borderId="0" xfId="113" applyNumberFormat="1" applyFont="1" applyFill="1" applyAlignment="1">
      <alignment horizontal="center" vertical="center"/>
    </xf>
    <xf numFmtId="49" fontId="2" fillId="0" borderId="0" xfId="113" applyNumberFormat="1" applyFont="1" applyFill="1" applyBorder="1" applyAlignment="1">
      <alignment horizontal="center" vertical="center" wrapText="1"/>
    </xf>
    <xf numFmtId="164" fontId="2" fillId="0" borderId="0" xfId="113" applyNumberFormat="1" applyFont="1" applyFill="1" applyAlignment="1">
      <alignment horizontal="center" vertical="center" wrapText="1"/>
    </xf>
  </cellXfs>
  <cellStyles count="435">
    <cellStyle name="_x0004_" xfId="3"/>
    <cellStyle name=" 1" xfId="4"/>
    <cellStyle name="?" xfId="5"/>
    <cellStyle name="? 2" xfId="6"/>
    <cellStyle name="? 3" xfId="7"/>
    <cellStyle name="_~7107767" xfId="8"/>
    <cellStyle name="_1,3,4,5,7(1-2),8,10,11,12" xfId="9"/>
    <cellStyle name="_ПР_1-8_17.04.09" xfId="10"/>
    <cellStyle name="_Прил" xfId="11"/>
    <cellStyle name="_Прил 4-5(потери)" xfId="12"/>
    <cellStyle name="_Прил 7 (акт снятия показ)" xfId="13"/>
    <cellStyle name="_Прил. 3 население, форма 10.2009" xfId="14"/>
    <cellStyle name="_Прил. 8 - Акт объемов" xfId="15"/>
    <cellStyle name="_прил.2.33 (на 2010 г.)" xfId="16"/>
    <cellStyle name="_Прил-9 (акт сверки)" xfId="17"/>
    <cellStyle name="_Приложения(отправка)" xfId="18"/>
    <cellStyle name="_Пурнефтегаз Приложения к договору на 2007 г" xfId="19"/>
    <cellStyle name="_Справ_по ОДН_13.05.09" xfId="20"/>
    <cellStyle name="_Ф2 2012 УЭЗИС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Акцент1 2" xfId="34"/>
    <cellStyle name="60% - Акцент2 2" xfId="35"/>
    <cellStyle name="60% - Акцент3 2" xfId="36"/>
    <cellStyle name="60% - Акцент4 2" xfId="37"/>
    <cellStyle name="60% - Акцент5 2" xfId="38"/>
    <cellStyle name="60% - Акцент6 2" xfId="39"/>
    <cellStyle name="AFE" xfId="40"/>
    <cellStyle name="Comma [0]_irl tel sep5" xfId="41"/>
    <cellStyle name="Comma_irl tel sep5" xfId="42"/>
    <cellStyle name="Currency [0]_irl tel sep5" xfId="43"/>
    <cellStyle name="Currency_irl tel sep5" xfId="44"/>
    <cellStyle name="Grey" xfId="45"/>
    <cellStyle name="Input [yellow]" xfId="46"/>
    <cellStyle name="no dec" xfId="47"/>
    <cellStyle name="no dec 2" xfId="48"/>
    <cellStyle name="no dec 2 2" xfId="49"/>
    <cellStyle name="Norm੎੎" xfId="50"/>
    <cellStyle name="Normal - Style1" xfId="51"/>
    <cellStyle name="Normal_6296-3H1" xfId="52"/>
    <cellStyle name="normбlnм_laroux" xfId="53"/>
    <cellStyle name="Percent [2]" xfId="54"/>
    <cellStyle name="Percent [2] 2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Гиперссылка 2 2" xfId="66"/>
    <cellStyle name="ЀЄ" xfId="67"/>
    <cellStyle name="Є" xfId="68"/>
    <cellStyle name="Є_x0004_" xfId="69"/>
    <cellStyle name="ЄЀЄЄЄ" xfId="70"/>
    <cellStyle name="ЄЄ" xfId="71"/>
    <cellStyle name="ЄЄ_x0004_" xfId="72"/>
    <cellStyle name="Є_x0004_Є" xfId="73"/>
    <cellStyle name="ЄЄЀЄ" xfId="74"/>
    <cellStyle name="ЄЄЄ" xfId="75"/>
    <cellStyle name="ЄЄЄ_x0004_" xfId="76"/>
    <cellStyle name="ЄЄ_x0004_Є_x0004_" xfId="77"/>
    <cellStyle name="ЄЄЄЄ" xfId="78"/>
    <cellStyle name="ЄЄЄЄ_x0004_" xfId="79"/>
    <cellStyle name="ЄЄЄЄЄ" xfId="80"/>
    <cellStyle name="ЄЄЄЄЄ_x0004_" xfId="81"/>
    <cellStyle name="ЄЄЄ_x0004_ЄЄ" xfId="82"/>
    <cellStyle name="ЄЄЄЄЄ 2" xfId="83"/>
    <cellStyle name="ЄЄЄ_x0004_ЄЄ 2" xfId="84"/>
    <cellStyle name="ЄЄЄ_x0004_ЄЄ 2 2" xfId="85"/>
    <cellStyle name="ЄЄЄЄЄ 3" xfId="86"/>
    <cellStyle name="ЄЄЄЄЄ 4" xfId="87"/>
    <cellStyle name="ЄЄЄЄЄ 5" xfId="88"/>
    <cellStyle name="ЄЄЄЄЄ 6" xfId="89"/>
    <cellStyle name="ЄЄЄЄЄ 7" xfId="90"/>
    <cellStyle name="ЄЄЄЄЄ 8" xfId="91"/>
    <cellStyle name="ЄЄЄ_x0004_ЄЄ_Отчеты_МППМ_ДФР_v015 (2)" xfId="92"/>
    <cellStyle name="ЄЄЄ_x0004_ЄЄЄЀЄЄЄЄЄ_x0004_ЄЄЄЄЄ" xfId="93"/>
    <cellStyle name="ЄЄЄ_x0004_ЄЄЄЀЄЄЄЄЄ_x0004_ЄЄЄЄЄ 2" xfId="94"/>
    <cellStyle name="ЄЄЄ_x0004_ЄЄЄЀЄЄЄЄЄ_x0004_ЄЄЄЄЄ 3" xfId="95"/>
    <cellStyle name="ЄЄЄ_x0004_ЄЄЄЀЄЄЄЄЄ_x0004_ЄЄЄЄЄ 4" xfId="96"/>
    <cellStyle name="ЄЄЄ_x0004_ЄЄЄЀЄЄЄЄЄ_x0004_ЄЄЄЄЄ 5" xfId="97"/>
    <cellStyle name="ЄЄЄ_x0004_ЄЄЄЀЄЄЄЄЄ_x0004_ЄЄЄЄЄ 6" xfId="98"/>
    <cellStyle name="ЄЄЄ_x0004_ЄЄЄЀЄЄЄЄЄ_x0004_ЄЄЄЄЄ 7" xfId="99"/>
    <cellStyle name="ЄЄЄЄ_x0004_ЄЄЄ" xfId="100"/>
    <cellStyle name="Є_x0004_ЄЄЄЄ_x0004_ЄЄ_x0004_" xfId="101"/>
    <cellStyle name="ЄЄЄЄЄ_x0004_ЄЄЄ" xfId="102"/>
    <cellStyle name="ЄЄ_x0004_ЄЄЄЄЄЄЄ" xfId="103"/>
    <cellStyle name="Заголовок 1 2" xfId="104"/>
    <cellStyle name="Заголовок 2 2" xfId="105"/>
    <cellStyle name="Заголовок 3 2" xfId="106"/>
    <cellStyle name="Заголовок 4 2" xfId="107"/>
    <cellStyle name="Итог 2" xfId="108"/>
    <cellStyle name="Контрольная ячейка 2" xfId="109"/>
    <cellStyle name="Название 2" xfId="110"/>
    <cellStyle name="Нейтральный 2" xfId="111"/>
    <cellStyle name="Обычный" xfId="0" builtinId="0"/>
    <cellStyle name="Обычный 10" xfId="112"/>
    <cellStyle name="Обычный 10 2" xfId="113"/>
    <cellStyle name="Обычный 10 2 2" xfId="114"/>
    <cellStyle name="Обычный 10 2 3" xfId="115"/>
    <cellStyle name="Обычный 10 3" xfId="116"/>
    <cellStyle name="Обычный 10 3 2" xfId="404"/>
    <cellStyle name="Обычный 10 4" xfId="405"/>
    <cellStyle name="Обычный 10 5" xfId="406"/>
    <cellStyle name="Обычный 11" xfId="117"/>
    <cellStyle name="Обычный 11 2" xfId="118"/>
    <cellStyle name="Обычный 12" xfId="119"/>
    <cellStyle name="Обычный 12 2" xfId="120"/>
    <cellStyle name="Обычный 12 2 2" xfId="407"/>
    <cellStyle name="Обычный 12 2 3" xfId="408"/>
    <cellStyle name="Обычный 12 2 4" xfId="409"/>
    <cellStyle name="Обычный 12 3" xfId="121"/>
    <cellStyle name="Обычный 12 4" xfId="122"/>
    <cellStyle name="Обычный 13" xfId="123"/>
    <cellStyle name="Обычный 13 2" xfId="124"/>
    <cellStyle name="Обычный 13 3" xfId="410"/>
    <cellStyle name="Обычный 13 4" xfId="411"/>
    <cellStyle name="Обычный 14" xfId="125"/>
    <cellStyle name="Обычный 14 2" xfId="126"/>
    <cellStyle name="Обычный 14 3" xfId="127"/>
    <cellStyle name="Обычный 15" xfId="128"/>
    <cellStyle name="Обычный 15 2" xfId="129"/>
    <cellStyle name="Обычный 15 3" xfId="412"/>
    <cellStyle name="Обычный 15 4" xfId="413"/>
    <cellStyle name="Обычный 16" xfId="130"/>
    <cellStyle name="Обычный 16 2" xfId="131"/>
    <cellStyle name="Обычный 16 3" xfId="132"/>
    <cellStyle name="Обычный 17" xfId="133"/>
    <cellStyle name="Обычный 17 2" xfId="134"/>
    <cellStyle name="Обычный 17 3" xfId="414"/>
    <cellStyle name="Обычный 17 4" xfId="415"/>
    <cellStyle name="Обычный 18" xfId="135"/>
    <cellStyle name="Обычный 18 2" xfId="136"/>
    <cellStyle name="Обычный 18 2 2" xfId="416"/>
    <cellStyle name="Обычный 18 3" xfId="137"/>
    <cellStyle name="Обычный 18 4" xfId="417"/>
    <cellStyle name="Обычный 19" xfId="138"/>
    <cellStyle name="Обычный 19 2" xfId="139"/>
    <cellStyle name="Обычный 19 3" xfId="140"/>
    <cellStyle name="Обычный 2" xfId="141"/>
    <cellStyle name="Обычный 2 2" xfId="142"/>
    <cellStyle name="Обычный 2 2 2" xfId="143"/>
    <cellStyle name="Обычный 2 2 2 2" xfId="144"/>
    <cellStyle name="Обычный 2 2 3" xfId="145"/>
    <cellStyle name="Обычный 2 2 3 2" xfId="146"/>
    <cellStyle name="Обычный 2 2 4" xfId="147"/>
    <cellStyle name="Обычный 2 2 4 2" xfId="148"/>
    <cellStyle name="Обычный 2 2 5" xfId="149"/>
    <cellStyle name="Обычный 2 2 6" xfId="150"/>
    <cellStyle name="Обычный 2 2_Расчет (2)" xfId="151"/>
    <cellStyle name="Обычный 2 3" xfId="152"/>
    <cellStyle name="Обычный 2 3 2" xfId="153"/>
    <cellStyle name="Обычный 2 3 3" xfId="154"/>
    <cellStyle name="Обычный 2 4" xfId="155"/>
    <cellStyle name="Обычный 2 4 2" xfId="156"/>
    <cellStyle name="Обычный 2 4 3" xfId="157"/>
    <cellStyle name="Обычный 2 5" xfId="158"/>
    <cellStyle name="Обычный 2 5 2" xfId="418"/>
    <cellStyle name="Обычный 2 5 3" xfId="419"/>
    <cellStyle name="Обычный 2 5 4" xfId="420"/>
    <cellStyle name="Обычный 2 6" xfId="159"/>
    <cellStyle name="Обычный 2 6 2" xfId="160"/>
    <cellStyle name="Обычный 2 6 3" xfId="421"/>
    <cellStyle name="Обычный 2 6 4" xfId="422"/>
    <cellStyle name="Обычный 2 7" xfId="161"/>
    <cellStyle name="Обычный 2 7 2" xfId="423"/>
    <cellStyle name="Обычный 2 7 3" xfId="424"/>
    <cellStyle name="Обычный 2 7 4" xfId="425"/>
    <cellStyle name="Обычный 2 8" xfId="162"/>
    <cellStyle name="Обычный 2_Расчет (2)" xfId="163"/>
    <cellStyle name="Обычный 20" xfId="164"/>
    <cellStyle name="Обычный 20 2" xfId="165"/>
    <cellStyle name="Обычный 21" xfId="166"/>
    <cellStyle name="Обычный 21 2" xfId="167"/>
    <cellStyle name="Обычный 22" xfId="168"/>
    <cellStyle name="Обычный 22 2" xfId="169"/>
    <cellStyle name="Обычный 23" xfId="170"/>
    <cellStyle name="Обычный 23 2" xfId="171"/>
    <cellStyle name="Обычный 24" xfId="172"/>
    <cellStyle name="Обычный 24 2" xfId="173"/>
    <cellStyle name="Обычный 25" xfId="174"/>
    <cellStyle name="Обычный 25 2" xfId="175"/>
    <cellStyle name="Обычный 26" xfId="176"/>
    <cellStyle name="Обычный 26 2" xfId="177"/>
    <cellStyle name="Обычный 27" xfId="178"/>
    <cellStyle name="Обычный 27 2" xfId="179"/>
    <cellStyle name="Обычный 28" xfId="180"/>
    <cellStyle name="Обычный 28 2" xfId="181"/>
    <cellStyle name="Обычный 29" xfId="182"/>
    <cellStyle name="Обычный 29 2" xfId="183"/>
    <cellStyle name="Обычный 3" xfId="184"/>
    <cellStyle name="Обычный 3 2" xfId="185"/>
    <cellStyle name="Обычный 3 2 2" xfId="186"/>
    <cellStyle name="Обычный 3 2 2 2" xfId="187"/>
    <cellStyle name="Обычный 3 2 2 3" xfId="426"/>
    <cellStyle name="Обычный 3 2 2 4" xfId="427"/>
    <cellStyle name="Обычный 3 2 3" xfId="188"/>
    <cellStyle name="Обычный 3 2 4" xfId="189"/>
    <cellStyle name="Обычный 3 2_Расчет (2)" xfId="190"/>
    <cellStyle name="Обычный 3 3" xfId="191"/>
    <cellStyle name="Обычный 3 4" xfId="192"/>
    <cellStyle name="Обычный 3 5" xfId="193"/>
    <cellStyle name="Обычный 3 6" xfId="194"/>
    <cellStyle name="Обычный 3 6 2" xfId="195"/>
    <cellStyle name="Обычный 3 6 3" xfId="196"/>
    <cellStyle name="Обычный 3 7" xfId="197"/>
    <cellStyle name="Обычный 3__прил_2_Объемы_на_2012_СНГ2" xfId="198"/>
    <cellStyle name="Обычный 30" xfId="199"/>
    <cellStyle name="Обычный 30 2" xfId="200"/>
    <cellStyle name="Обычный 31" xfId="201"/>
    <cellStyle name="Обычный 31 2" xfId="202"/>
    <cellStyle name="Обычный 32" xfId="203"/>
    <cellStyle name="Обычный 32 2" xfId="204"/>
    <cellStyle name="Обычный 33" xfId="205"/>
    <cellStyle name="Обычный 33 2" xfId="206"/>
    <cellStyle name="Обычный 34" xfId="207"/>
    <cellStyle name="Обычный 34 2" xfId="208"/>
    <cellStyle name="Обычный 34 3" xfId="209"/>
    <cellStyle name="Обычный 35" xfId="210"/>
    <cellStyle name="Обычный 35 2" xfId="211"/>
    <cellStyle name="Обычный 36" xfId="212"/>
    <cellStyle name="Обычный 36 2" xfId="213"/>
    <cellStyle name="Обычный 37" xfId="214"/>
    <cellStyle name="Обычный 37 2" xfId="215"/>
    <cellStyle name="Обычный 38" xfId="216"/>
    <cellStyle name="Обычный 39" xfId="217"/>
    <cellStyle name="Обычный 4" xfId="218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5 3" xfId="428"/>
    <cellStyle name="Обычный 45 4" xfId="429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7 3" xfId="430"/>
    <cellStyle name="Обычный 7 4" xfId="431"/>
    <cellStyle name="Обычный 8" xfId="257"/>
    <cellStyle name="Обычный 8 2" xfId="258"/>
    <cellStyle name="Обычный 8 2 2" xfId="432"/>
    <cellStyle name="Обычный 8 2 3" xfId="433"/>
    <cellStyle name="Обычный 8 2 4" xfId="434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5/12_&#1044;&#1077;&#1082;&#1072;&#1073;&#1088;&#1100;/&#1044;&#1045;&#1050;&#1040;&#1041;&#1056;&#1068;_2015_&#1055;&#1088;&#1086;&#1095;&#1080;&#1077;%20&#1047;&#1040;&#1050;&#1056;&#1067;&#1058;&#1048;&#104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Форма "/>
      <sheetName val="отк. ноябрь"/>
      <sheetName val="Реестр сделок"/>
      <sheetName val="Расч.М"/>
      <sheetName val="3 ЦК"/>
      <sheetName val="Акт МТА"/>
      <sheetName val="Акт Запсибтрансгаз"/>
      <sheetName val="Акт Сургутмебель"/>
      <sheetName val="Акт СНГБ"/>
      <sheetName val="Акт Н-НОРД"/>
      <sheetName val="Э.Э.СГМС (1ЦК ТЭК)"/>
      <sheetName val="Акт Зеленый город"/>
      <sheetName val="Для ТЭПов"/>
      <sheetName val="Лист2"/>
      <sheetName val="ПС_МТА "/>
      <sheetName val="ПС_Запсибтрансгаз"/>
      <sheetName val="ПС_Сургутмебель "/>
      <sheetName val="ПС_НОРД "/>
      <sheetName val="ПС_СНГБ"/>
      <sheetName val="ПС_Зелёный город "/>
    </sheetNames>
    <sheetDataSet>
      <sheetData sheetId="0">
        <row r="57">
          <cell r="F57">
            <v>1.9317599999999999</v>
          </cell>
        </row>
        <row r="58">
          <cell r="F58">
            <v>1.77919</v>
          </cell>
        </row>
        <row r="64">
          <cell r="F64">
            <v>392.38531910954293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BreakPreview" zoomScale="86" zoomScaleNormal="89" zoomScaleSheetLayoutView="86" workbookViewId="0">
      <selection activeCell="A7" sqref="A7:F7"/>
    </sheetView>
  </sheetViews>
  <sheetFormatPr defaultRowHeight="12.75" outlineLevelRow="1" x14ac:dyDescent="0.2"/>
  <cols>
    <col min="1" max="1" width="8.7109375" style="35" customWidth="1"/>
    <col min="2" max="2" width="50.42578125" style="80" customWidth="1"/>
    <col min="3" max="3" width="13.42578125" style="81" customWidth="1"/>
    <col min="4" max="5" width="13.42578125" style="6" customWidth="1"/>
    <col min="6" max="6" width="14.7109375" style="6" hidden="1" customWidth="1"/>
    <col min="7" max="7" width="15.5703125" style="6" customWidth="1"/>
    <col min="8" max="8" width="14" style="6" customWidth="1"/>
    <col min="9" max="9" width="12.7109375" style="6" customWidth="1"/>
    <col min="10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164" t="s">
        <v>0</v>
      </c>
      <c r="B2" s="164"/>
      <c r="C2" s="164"/>
      <c r="D2" s="164"/>
      <c r="E2" s="164"/>
      <c r="F2" s="5"/>
      <c r="G2" s="6" t="s">
        <v>1</v>
      </c>
    </row>
    <row r="3" spans="1:8" ht="18" x14ac:dyDescent="0.25">
      <c r="A3" s="164" t="s">
        <v>2</v>
      </c>
      <c r="B3" s="164"/>
      <c r="C3" s="164"/>
      <c r="D3" s="164"/>
      <c r="E3" s="164"/>
      <c r="F3" s="5"/>
      <c r="G3" s="6" t="s">
        <v>3</v>
      </c>
    </row>
    <row r="4" spans="1:8" ht="18" x14ac:dyDescent="0.25">
      <c r="A4" s="164" t="s">
        <v>4</v>
      </c>
      <c r="B4" s="164"/>
      <c r="C4" s="164"/>
      <c r="D4" s="164"/>
      <c r="E4" s="164"/>
      <c r="F4" s="5"/>
    </row>
    <row r="5" spans="1:8" ht="9" customHeight="1" x14ac:dyDescent="0.2">
      <c r="A5" s="165" t="str">
        <f>G3</f>
        <v xml:space="preserve">на территории Тюменской области, ХМАО и ЯНАО в декабре 2015 года (факт)                                                                                                                   </v>
      </c>
      <c r="B5" s="165"/>
      <c r="C5" s="165"/>
      <c r="D5" s="165"/>
      <c r="E5" s="165"/>
      <c r="F5" s="5"/>
    </row>
    <row r="6" spans="1:8" ht="19.5" customHeight="1" x14ac:dyDescent="0.2">
      <c r="A6" s="165"/>
      <c r="B6" s="165"/>
      <c r="C6" s="165"/>
      <c r="D6" s="165"/>
      <c r="E6" s="165"/>
      <c r="F6" s="5"/>
    </row>
    <row r="7" spans="1:8" ht="16.5" customHeight="1" x14ac:dyDescent="0.2">
      <c r="A7" s="166" t="s">
        <v>5</v>
      </c>
      <c r="B7" s="166"/>
      <c r="C7" s="166"/>
      <c r="D7" s="166"/>
      <c r="E7" s="166"/>
      <c r="F7" s="166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163" t="s">
        <v>6</v>
      </c>
      <c r="B9" s="163"/>
      <c r="C9" s="163"/>
      <c r="D9" s="163"/>
      <c r="E9" s="163"/>
      <c r="F9" s="12"/>
      <c r="G9" s="11"/>
      <c r="H9" s="11"/>
    </row>
    <row r="10" spans="1:8" ht="53.25" customHeight="1" x14ac:dyDescent="0.2">
      <c r="A10" s="168" t="s">
        <v>7</v>
      </c>
      <c r="B10" s="170" t="s">
        <v>8</v>
      </c>
      <c r="C10" s="172" t="s">
        <v>9</v>
      </c>
      <c r="D10" s="174" t="s">
        <v>10</v>
      </c>
      <c r="E10" s="175"/>
      <c r="F10" s="11"/>
      <c r="G10" s="11"/>
    </row>
    <row r="11" spans="1:8" ht="14.25" customHeight="1" thickBot="1" x14ac:dyDescent="0.25">
      <c r="A11" s="169"/>
      <c r="B11" s="171"/>
      <c r="C11" s="173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3644.596</v>
      </c>
      <c r="E13" s="23">
        <v>3699.4259999999999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f>D13-D15</f>
        <v>1460.5213007684169</v>
      </c>
      <c r="E14" s="28">
        <f>E13-E15</f>
        <v>1460.5213007684169</v>
      </c>
      <c r="F14" s="29">
        <f>E14-D14</f>
        <v>0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f>D19</f>
        <v>2184.0746992315831</v>
      </c>
      <c r="E15" s="34">
        <f>E19</f>
        <v>2238.904699231583</v>
      </c>
      <c r="F15" s="11"/>
      <c r="G15" s="11"/>
      <c r="H15" s="11"/>
    </row>
    <row r="16" spans="1:8" hidden="1" x14ac:dyDescent="0.2">
      <c r="B16" s="36"/>
      <c r="C16" s="37"/>
      <c r="E16" s="11"/>
      <c r="F16" s="11"/>
      <c r="G16" s="11"/>
      <c r="H16" s="11"/>
    </row>
    <row r="17" spans="1:9" ht="18" hidden="1" customHeight="1" outlineLevel="1" x14ac:dyDescent="0.2">
      <c r="A17" s="176" t="s">
        <v>22</v>
      </c>
      <c r="B17" s="177"/>
      <c r="C17" s="180" t="s">
        <v>9</v>
      </c>
      <c r="D17" s="182" t="s">
        <v>10</v>
      </c>
      <c r="E17" s="183"/>
      <c r="F17" s="38"/>
      <c r="G17" s="11"/>
    </row>
    <row r="18" spans="1:9" ht="19.5" hidden="1" customHeight="1" outlineLevel="1" thickBot="1" x14ac:dyDescent="0.25">
      <c r="A18" s="178"/>
      <c r="B18" s="179"/>
      <c r="C18" s="181"/>
      <c r="D18" s="39" t="s">
        <v>11</v>
      </c>
      <c r="E18" s="40" t="s">
        <v>12</v>
      </c>
      <c r="F18" s="41"/>
      <c r="G18" s="11"/>
    </row>
    <row r="19" spans="1:9" ht="28.5" hidden="1" customHeight="1" outlineLevel="1" thickBot="1" x14ac:dyDescent="0.25">
      <c r="A19" s="184" t="s">
        <v>23</v>
      </c>
      <c r="B19" s="185"/>
      <c r="C19" s="42" t="s">
        <v>17</v>
      </c>
      <c r="D19" s="43">
        <f>D20+D22+D23+D21</f>
        <v>2184.0746992315831</v>
      </c>
      <c r="E19" s="44">
        <f>E20+D22+D23+D21</f>
        <v>2238.904699231583</v>
      </c>
      <c r="F19" s="45"/>
      <c r="G19" s="11"/>
    </row>
    <row r="20" spans="1:9" ht="26.25" hidden="1" customHeight="1" outlineLevel="1" x14ac:dyDescent="0.2">
      <c r="A20" s="186" t="s">
        <v>24</v>
      </c>
      <c r="B20" s="187"/>
      <c r="C20" s="46" t="s">
        <v>17</v>
      </c>
      <c r="D20" s="47">
        <v>1931.76</v>
      </c>
      <c r="E20" s="48">
        <v>1986.5900000000001</v>
      </c>
      <c r="F20" s="49"/>
      <c r="G20" s="11"/>
    </row>
    <row r="21" spans="1:9" ht="14.25" hidden="1" customHeight="1" outlineLevel="1" x14ac:dyDescent="0.2">
      <c r="A21" s="188" t="s">
        <v>25</v>
      </c>
      <c r="B21" s="189"/>
      <c r="C21" s="50" t="s">
        <v>17</v>
      </c>
      <c r="D21" s="51">
        <v>22.31</v>
      </c>
      <c r="E21" s="52"/>
      <c r="F21" s="49"/>
      <c r="G21" s="11"/>
    </row>
    <row r="22" spans="1:9" ht="27.75" hidden="1" customHeight="1" outlineLevel="1" x14ac:dyDescent="0.2">
      <c r="A22" s="188" t="s">
        <v>26</v>
      </c>
      <c r="B22" s="189"/>
      <c r="C22" s="50" t="s">
        <v>17</v>
      </c>
      <c r="D22" s="53">
        <v>227.39469923158282</v>
      </c>
      <c r="E22" s="54"/>
      <c r="F22" s="49"/>
      <c r="G22" s="11"/>
    </row>
    <row r="23" spans="1:9" ht="25.5" hidden="1" customHeight="1" outlineLevel="1" thickBot="1" x14ac:dyDescent="0.3">
      <c r="A23" s="190" t="s">
        <v>27</v>
      </c>
      <c r="B23" s="191"/>
      <c r="C23" s="55" t="s">
        <v>17</v>
      </c>
      <c r="D23" s="56">
        <v>2.61</v>
      </c>
      <c r="E23" s="57"/>
      <c r="F23" s="58"/>
      <c r="G23" s="11"/>
    </row>
    <row r="24" spans="1:9" ht="15.75" hidden="1" customHeight="1" collapsed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167" t="s">
        <v>28</v>
      </c>
      <c r="B26" s="167"/>
      <c r="C26" s="167"/>
      <c r="D26" s="167"/>
      <c r="E26" s="167"/>
      <c r="F26" s="167"/>
    </row>
    <row r="27" spans="1:9" ht="8.25" customHeight="1" thickBot="1" x14ac:dyDescent="0.25">
      <c r="B27" s="36"/>
      <c r="C27" s="37"/>
    </row>
    <row r="28" spans="1:9" ht="48.75" customHeight="1" x14ac:dyDescent="0.2">
      <c r="A28" s="168" t="s">
        <v>7</v>
      </c>
      <c r="B28" s="170" t="s">
        <v>8</v>
      </c>
      <c r="C28" s="172" t="s">
        <v>9</v>
      </c>
      <c r="D28" s="174" t="s">
        <v>10</v>
      </c>
      <c r="E28" s="175"/>
    </row>
    <row r="29" spans="1:9" ht="16.5" customHeight="1" thickBot="1" x14ac:dyDescent="0.25">
      <c r="A29" s="169"/>
      <c r="B29" s="171"/>
      <c r="C29" s="173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4025.5470000000005</v>
      </c>
      <c r="E31" s="63">
        <v>4108.8860000000004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f>D31-D33</f>
        <v>1743.8962484043536</v>
      </c>
      <c r="E32" s="65">
        <f>E31-E33</f>
        <v>1743.8960000000002</v>
      </c>
      <c r="F32" s="29">
        <f>E32-D32</f>
        <v>-2.4840435344231082E-4</v>
      </c>
      <c r="G32" s="29"/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66">
        <f>D37</f>
        <v>2281.6507515956469</v>
      </c>
      <c r="E33" s="67">
        <f>E37</f>
        <v>2364.9900000000002</v>
      </c>
      <c r="G33" s="29"/>
      <c r="H33" s="29"/>
    </row>
    <row r="34" spans="1:9" hidden="1" x14ac:dyDescent="0.2">
      <c r="B34" s="36"/>
      <c r="C34" s="37"/>
    </row>
    <row r="35" spans="1:9" s="68" customFormat="1" ht="15" hidden="1" customHeight="1" outlineLevel="1" x14ac:dyDescent="0.2">
      <c r="A35" s="192" t="s">
        <v>29</v>
      </c>
      <c r="B35" s="193"/>
      <c r="C35" s="196" t="s">
        <v>9</v>
      </c>
      <c r="D35" s="198" t="s">
        <v>10</v>
      </c>
      <c r="E35" s="199"/>
      <c r="F35" s="6"/>
    </row>
    <row r="36" spans="1:9" ht="15.75" hidden="1" outlineLevel="1" thickBot="1" x14ac:dyDescent="0.25">
      <c r="A36" s="194"/>
      <c r="B36" s="195"/>
      <c r="C36" s="197"/>
      <c r="D36" s="69" t="s">
        <v>11</v>
      </c>
      <c r="E36" s="70" t="s">
        <v>12</v>
      </c>
    </row>
    <row r="37" spans="1:9" ht="25.5" hidden="1" customHeight="1" outlineLevel="1" thickBot="1" x14ac:dyDescent="0.25">
      <c r="A37" s="201" t="s">
        <v>23</v>
      </c>
      <c r="B37" s="202"/>
      <c r="C37" s="71" t="s">
        <v>17</v>
      </c>
      <c r="D37" s="72">
        <f>D38+D39+D40+D41</f>
        <v>2281.6507515956469</v>
      </c>
      <c r="E37" s="73">
        <f>E38+D39+E40+D41</f>
        <v>2364.9900000000002</v>
      </c>
      <c r="F37" s="29"/>
    </row>
    <row r="38" spans="1:9" ht="26.25" hidden="1" customHeight="1" outlineLevel="1" x14ac:dyDescent="0.2">
      <c r="A38" s="203" t="s">
        <v>30</v>
      </c>
      <c r="B38" s="204"/>
      <c r="C38" s="74" t="s">
        <v>17</v>
      </c>
      <c r="D38" s="75">
        <f>D20</f>
        <v>1931.76</v>
      </c>
      <c r="E38" s="76">
        <f>E20</f>
        <v>1986.5900000000001</v>
      </c>
      <c r="F38" s="29"/>
    </row>
    <row r="39" spans="1:9" ht="26.25" hidden="1" customHeight="1" outlineLevel="1" x14ac:dyDescent="0.2">
      <c r="A39" s="205" t="s">
        <v>31</v>
      </c>
      <c r="B39" s="206"/>
      <c r="C39" s="77" t="s">
        <v>17</v>
      </c>
      <c r="D39" s="207">
        <f>D21</f>
        <v>22.31</v>
      </c>
      <c r="E39" s="208"/>
      <c r="H39" s="29"/>
      <c r="I39" s="29"/>
    </row>
    <row r="40" spans="1:9" ht="21" hidden="1" customHeight="1" outlineLevel="1" x14ac:dyDescent="0.2">
      <c r="A40" s="205" t="s">
        <v>32</v>
      </c>
      <c r="B40" s="206"/>
      <c r="C40" s="77" t="s">
        <v>17</v>
      </c>
      <c r="D40" s="53">
        <v>324.89075159564675</v>
      </c>
      <c r="E40" s="54">
        <v>353.4</v>
      </c>
      <c r="F40" s="29"/>
      <c r="G40" s="29"/>
      <c r="H40" s="29"/>
    </row>
    <row r="41" spans="1:9" ht="22.5" hidden="1" customHeight="1" outlineLevel="1" thickBot="1" x14ac:dyDescent="0.25">
      <c r="A41" s="209" t="s">
        <v>27</v>
      </c>
      <c r="B41" s="210"/>
      <c r="C41" s="71" t="s">
        <v>17</v>
      </c>
      <c r="D41" s="211">
        <v>2.69</v>
      </c>
      <c r="E41" s="212"/>
      <c r="G41" s="78"/>
    </row>
    <row r="42" spans="1:9" ht="15" hidden="1" collapsed="1" x14ac:dyDescent="0.25">
      <c r="B42" s="36"/>
      <c r="C42" s="37"/>
      <c r="D42" s="58"/>
    </row>
    <row r="43" spans="1:9" ht="15" hidden="1" x14ac:dyDescent="0.25">
      <c r="B43" s="36"/>
      <c r="C43" s="37"/>
      <c r="D43" s="58"/>
      <c r="G43" s="79"/>
    </row>
    <row r="44" spans="1:9" hidden="1" x14ac:dyDescent="0.2"/>
    <row r="45" spans="1:9" ht="15" hidden="1" x14ac:dyDescent="0.25">
      <c r="B45" s="36"/>
      <c r="C45" s="37"/>
      <c r="D45" s="58"/>
    </row>
    <row r="46" spans="1:9" ht="15" hidden="1" x14ac:dyDescent="0.25">
      <c r="B46" s="36"/>
      <c r="C46" s="37"/>
      <c r="D46" s="58"/>
    </row>
    <row r="47" spans="1:9" ht="18" hidden="1" x14ac:dyDescent="0.25">
      <c r="A47" s="200" t="s">
        <v>33</v>
      </c>
      <c r="B47" s="200"/>
      <c r="C47" s="82"/>
      <c r="D47" s="82"/>
      <c r="E47" s="82"/>
    </row>
    <row r="48" spans="1:9" ht="18" hidden="1" x14ac:dyDescent="0.25">
      <c r="A48" s="200" t="s">
        <v>34</v>
      </c>
      <c r="B48" s="200"/>
      <c r="C48" s="82"/>
      <c r="D48" s="213" t="s">
        <v>35</v>
      </c>
      <c r="E48" s="213"/>
    </row>
    <row r="49" spans="1:4" ht="15" hidden="1" x14ac:dyDescent="0.25">
      <c r="B49" s="36"/>
      <c r="C49" s="37"/>
      <c r="D49" s="58"/>
    </row>
    <row r="50" spans="1:4" ht="15" hidden="1" x14ac:dyDescent="0.25">
      <c r="B50" s="36"/>
      <c r="C50" s="37"/>
      <c r="D50" s="58"/>
    </row>
    <row r="51" spans="1:4" ht="15" hidden="1" x14ac:dyDescent="0.25">
      <c r="B51" s="36"/>
      <c r="C51" s="37"/>
      <c r="D51" s="58"/>
    </row>
    <row r="52" spans="1:4" ht="15" hidden="1" x14ac:dyDescent="0.25">
      <c r="B52" s="36"/>
      <c r="C52" s="37"/>
      <c r="D52" s="58"/>
    </row>
    <row r="53" spans="1:4" ht="15" hidden="1" x14ac:dyDescent="0.25">
      <c r="B53" s="36"/>
      <c r="C53" s="37"/>
      <c r="D53" s="58"/>
    </row>
    <row r="54" spans="1:4" ht="15" hidden="1" x14ac:dyDescent="0.25">
      <c r="B54" s="36"/>
      <c r="C54" s="37"/>
      <c r="D54" s="58"/>
    </row>
    <row r="55" spans="1:4" ht="15" hidden="1" x14ac:dyDescent="0.25">
      <c r="B55" s="36"/>
      <c r="C55" s="37"/>
      <c r="D55" s="58"/>
    </row>
    <row r="56" spans="1:4" ht="15" hidden="1" x14ac:dyDescent="0.25">
      <c r="B56" s="36"/>
      <c r="C56" s="37"/>
      <c r="D56" s="58"/>
    </row>
    <row r="57" spans="1:4" ht="16.5" hidden="1" customHeight="1" x14ac:dyDescent="0.25">
      <c r="B57" s="36"/>
      <c r="C57" s="37"/>
      <c r="D57" s="58"/>
    </row>
    <row r="58" spans="1:4" ht="15" hidden="1" x14ac:dyDescent="0.25">
      <c r="A58" s="6"/>
      <c r="B58" s="6"/>
      <c r="C58" s="37"/>
      <c r="D58" s="58"/>
    </row>
    <row r="59" spans="1:4" ht="15" hidden="1" x14ac:dyDescent="0.25">
      <c r="A59" s="6"/>
      <c r="B59" s="6"/>
      <c r="C59" s="37"/>
      <c r="D59" s="58"/>
    </row>
    <row r="60" spans="1:4" ht="18" hidden="1" x14ac:dyDescent="0.25">
      <c r="A60" s="200"/>
      <c r="B60" s="200"/>
      <c r="C60" s="37"/>
      <c r="D60" s="58"/>
    </row>
    <row r="61" spans="1:4" ht="18" hidden="1" customHeight="1" x14ac:dyDescent="0.25">
      <c r="A61" s="6"/>
      <c r="B61" s="6"/>
      <c r="C61" s="37"/>
      <c r="D61" s="58"/>
    </row>
    <row r="62" spans="1:4" ht="18" hidden="1" customHeight="1" x14ac:dyDescent="0.25">
      <c r="A62" s="6"/>
      <c r="B62" s="6"/>
      <c r="C62" s="37"/>
      <c r="D62" s="58"/>
    </row>
    <row r="63" spans="1:4" ht="15" hidden="1" x14ac:dyDescent="0.25">
      <c r="B63" s="36"/>
      <c r="C63" s="37"/>
      <c r="D63" s="58"/>
    </row>
    <row r="64" spans="1:4" ht="18" hidden="1" x14ac:dyDescent="0.25">
      <c r="A64" s="200" t="s">
        <v>36</v>
      </c>
      <c r="B64" s="200"/>
      <c r="C64" s="37"/>
      <c r="D64" s="58"/>
    </row>
    <row r="65" spans="1:4" ht="18" hidden="1" x14ac:dyDescent="0.25">
      <c r="A65" s="200" t="s">
        <v>37</v>
      </c>
      <c r="B65" s="200"/>
      <c r="C65" s="37"/>
      <c r="D65" s="58"/>
    </row>
    <row r="66" spans="1:4" ht="15" x14ac:dyDescent="0.25">
      <c r="B66" s="36"/>
      <c r="C66" s="37"/>
      <c r="D66" s="58"/>
    </row>
    <row r="67" spans="1:4" ht="15" x14ac:dyDescent="0.25">
      <c r="B67" s="36"/>
      <c r="C67" s="37"/>
      <c r="D67" s="58"/>
    </row>
    <row r="68" spans="1:4" ht="15" x14ac:dyDescent="0.25">
      <c r="B68" s="36"/>
      <c r="C68" s="37"/>
      <c r="D68" s="58"/>
    </row>
    <row r="69" spans="1:4" ht="15" x14ac:dyDescent="0.25">
      <c r="B69" s="36"/>
      <c r="C69" s="37"/>
      <c r="D69" s="58"/>
    </row>
    <row r="70" spans="1:4" ht="15" x14ac:dyDescent="0.25">
      <c r="B70" s="36"/>
      <c r="C70" s="37"/>
      <c r="D70" s="58"/>
    </row>
    <row r="71" spans="1:4" ht="15" x14ac:dyDescent="0.25">
      <c r="B71" s="36"/>
      <c r="C71" s="37"/>
      <c r="D71" s="58"/>
    </row>
    <row r="72" spans="1:4" ht="15" x14ac:dyDescent="0.25">
      <c r="B72" s="36"/>
      <c r="C72" s="37"/>
      <c r="D72" s="58"/>
    </row>
    <row r="73" spans="1:4" ht="15" x14ac:dyDescent="0.25">
      <c r="B73" s="36"/>
      <c r="C73" s="37"/>
      <c r="D73" s="58"/>
    </row>
    <row r="74" spans="1:4" ht="15" x14ac:dyDescent="0.25">
      <c r="B74" s="36"/>
      <c r="C74" s="37"/>
      <c r="D74" s="58"/>
    </row>
  </sheetData>
  <mergeCells count="39">
    <mergeCell ref="A65:B65"/>
    <mergeCell ref="A37:B37"/>
    <mergeCell ref="A38:B38"/>
    <mergeCell ref="A39:B39"/>
    <mergeCell ref="D39:E39"/>
    <mergeCell ref="A40:B40"/>
    <mergeCell ref="A41:B41"/>
    <mergeCell ref="D41:E41"/>
    <mergeCell ref="A47:B47"/>
    <mergeCell ref="A48:B48"/>
    <mergeCell ref="D48:E48"/>
    <mergeCell ref="A60:B60"/>
    <mergeCell ref="A64:B64"/>
    <mergeCell ref="A28:A29"/>
    <mergeCell ref="B28:B29"/>
    <mergeCell ref="C28:C29"/>
    <mergeCell ref="D28:E28"/>
    <mergeCell ref="A35:B36"/>
    <mergeCell ref="C35:C36"/>
    <mergeCell ref="D35:E35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9:E9"/>
    <mergeCell ref="A2:E2"/>
    <mergeCell ref="A3:E3"/>
    <mergeCell ref="A4:E4"/>
    <mergeCell ref="A5:E6"/>
    <mergeCell ref="A7:F7"/>
  </mergeCells>
  <pageMargins left="1.2204724409448819" right="0.59055118110236227" top="0.39370078740157483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view="pageBreakPreview" zoomScale="86" zoomScaleNormal="100" zoomScaleSheetLayoutView="86" workbookViewId="0">
      <selection activeCell="H31" sqref="H31"/>
    </sheetView>
  </sheetViews>
  <sheetFormatPr defaultRowHeight="12.75" outlineLevelRow="1" x14ac:dyDescent="0.2"/>
  <cols>
    <col min="1" max="1" width="8.7109375" style="35" customWidth="1"/>
    <col min="2" max="2" width="55.42578125" style="80" customWidth="1"/>
    <col min="3" max="3" width="15.7109375" style="81" customWidth="1"/>
    <col min="4" max="4" width="15.7109375" style="6" customWidth="1"/>
    <col min="5" max="5" width="15.5703125" style="6" hidden="1" customWidth="1"/>
    <col min="6" max="6" width="18.7109375" style="6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164" t="s">
        <v>0</v>
      </c>
      <c r="B2" s="164"/>
      <c r="C2" s="164"/>
      <c r="D2" s="164"/>
    </row>
    <row r="3" spans="1:7" ht="18" x14ac:dyDescent="0.25">
      <c r="A3" s="164" t="s">
        <v>2</v>
      </c>
      <c r="B3" s="164"/>
      <c r="C3" s="164"/>
      <c r="D3" s="164"/>
    </row>
    <row r="4" spans="1:7" ht="18" x14ac:dyDescent="0.25">
      <c r="A4" s="164" t="s">
        <v>4</v>
      </c>
      <c r="B4" s="164"/>
      <c r="C4" s="164"/>
      <c r="D4" s="164"/>
    </row>
    <row r="5" spans="1:7" ht="9" customHeight="1" x14ac:dyDescent="0.2">
      <c r="A5" s="165" t="str">
        <f>'1 ЦК'!A5:E6</f>
        <v xml:space="preserve">на территории Тюменской области, ХМАО и ЯНАО в декабре 2015 года (факт)                                                                                                                   </v>
      </c>
      <c r="B5" s="165"/>
      <c r="C5" s="165"/>
      <c r="D5" s="165"/>
    </row>
    <row r="6" spans="1:7" s="83" customFormat="1" ht="30" customHeight="1" x14ac:dyDescent="0.25">
      <c r="A6" s="165"/>
      <c r="B6" s="165"/>
      <c r="C6" s="165"/>
      <c r="D6" s="165"/>
    </row>
    <row r="7" spans="1:7" ht="18.75" customHeight="1" x14ac:dyDescent="0.2">
      <c r="A7" s="166" t="s">
        <v>38</v>
      </c>
      <c r="B7" s="166"/>
      <c r="C7" s="166"/>
      <c r="D7" s="166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167" t="s">
        <v>6</v>
      </c>
      <c r="B9" s="167"/>
      <c r="C9" s="167"/>
      <c r="D9" s="167"/>
      <c r="E9" s="11"/>
      <c r="F9" s="11"/>
    </row>
    <row r="10" spans="1:7" ht="43.5" customHeight="1" x14ac:dyDescent="0.2">
      <c r="A10" s="168" t="s">
        <v>7</v>
      </c>
      <c r="B10" s="170" t="s">
        <v>8</v>
      </c>
      <c r="C10" s="172" t="s">
        <v>9</v>
      </c>
      <c r="D10" s="84" t="s">
        <v>10</v>
      </c>
      <c r="E10" s="11"/>
      <c r="F10" s="11"/>
    </row>
    <row r="11" spans="1:7" ht="14.25" customHeight="1" thickBot="1" x14ac:dyDescent="0.25">
      <c r="A11" s="169"/>
      <c r="B11" s="171"/>
      <c r="C11" s="173"/>
      <c r="D11" s="14" t="s">
        <v>39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2798.5459999999998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f>D13-D15</f>
        <v>1460.5213007684172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5">
        <f>D19</f>
        <v>1338.0246992315826</v>
      </c>
      <c r="E15" s="11"/>
      <c r="F15" s="11"/>
      <c r="G15" s="11"/>
    </row>
    <row r="16" spans="1:7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76" t="s">
        <v>22</v>
      </c>
      <c r="B17" s="177"/>
      <c r="C17" s="180" t="s">
        <v>9</v>
      </c>
      <c r="D17" s="86" t="s">
        <v>10</v>
      </c>
      <c r="E17" s="38"/>
      <c r="F17" s="11"/>
    </row>
    <row r="18" spans="1:7" ht="13.5" hidden="1" outlineLevel="1" thickBot="1" x14ac:dyDescent="0.25">
      <c r="A18" s="178"/>
      <c r="B18" s="179"/>
      <c r="C18" s="181"/>
      <c r="D18" s="87" t="s">
        <v>39</v>
      </c>
      <c r="E18" s="41"/>
      <c r="F18" s="11"/>
    </row>
    <row r="19" spans="1:7" ht="28.5" hidden="1" customHeight="1" outlineLevel="1" thickBot="1" x14ac:dyDescent="0.25">
      <c r="A19" s="184" t="s">
        <v>23</v>
      </c>
      <c r="B19" s="185"/>
      <c r="C19" s="42" t="s">
        <v>17</v>
      </c>
      <c r="D19" s="88">
        <f>D20+D22+D23+D21</f>
        <v>1338.0246992315826</v>
      </c>
      <c r="E19" s="45"/>
      <c r="F19" s="11"/>
    </row>
    <row r="20" spans="1:7" ht="26.25" hidden="1" customHeight="1" outlineLevel="1" x14ac:dyDescent="0.2">
      <c r="A20" s="186" t="s">
        <v>24</v>
      </c>
      <c r="B20" s="187"/>
      <c r="C20" s="46" t="s">
        <v>17</v>
      </c>
      <c r="D20" s="89">
        <v>1085.71</v>
      </c>
      <c r="E20" s="49"/>
      <c r="F20" s="11"/>
    </row>
    <row r="21" spans="1:7" ht="14.25" hidden="1" customHeight="1" outlineLevel="1" x14ac:dyDescent="0.2">
      <c r="A21" s="188" t="s">
        <v>25</v>
      </c>
      <c r="B21" s="189"/>
      <c r="C21" s="50" t="s">
        <v>17</v>
      </c>
      <c r="D21" s="90">
        <f>'1 ЦК'!D21</f>
        <v>22.31</v>
      </c>
      <c r="E21" s="49"/>
      <c r="F21" s="11"/>
    </row>
    <row r="22" spans="1:7" ht="27.75" hidden="1" customHeight="1" outlineLevel="1" x14ac:dyDescent="0.2">
      <c r="A22" s="188" t="s">
        <v>26</v>
      </c>
      <c r="B22" s="189"/>
      <c r="C22" s="50" t="s">
        <v>17</v>
      </c>
      <c r="D22" s="91">
        <f>'1 ЦК'!D22</f>
        <v>227.39469923158282</v>
      </c>
      <c r="E22" s="49"/>
      <c r="F22" s="59"/>
    </row>
    <row r="23" spans="1:7" ht="25.5" hidden="1" customHeight="1" outlineLevel="1" thickBot="1" x14ac:dyDescent="0.3">
      <c r="A23" s="190" t="s">
        <v>27</v>
      </c>
      <c r="B23" s="191"/>
      <c r="C23" s="55" t="s">
        <v>17</v>
      </c>
      <c r="D23" s="92">
        <f>'1 ЦК'!D23</f>
        <v>2.61</v>
      </c>
      <c r="E23" s="58"/>
      <c r="F23" s="11"/>
    </row>
    <row r="24" spans="1:7" ht="18.75" hidden="1" customHeight="1" collapsed="1" x14ac:dyDescent="0.25">
      <c r="A24" s="7"/>
      <c r="B24" s="8"/>
      <c r="C24" s="9"/>
      <c r="D24" s="58"/>
      <c r="E24" s="11"/>
      <c r="F24" s="11"/>
    </row>
    <row r="25" spans="1:7" ht="19.5" customHeight="1" thickBot="1" x14ac:dyDescent="0.25">
      <c r="A25" s="167" t="s">
        <v>28</v>
      </c>
      <c r="B25" s="167"/>
      <c r="C25" s="167"/>
      <c r="D25" s="167"/>
      <c r="E25" s="11"/>
      <c r="F25" s="11"/>
    </row>
    <row r="26" spans="1:7" ht="43.5" customHeight="1" x14ac:dyDescent="0.2">
      <c r="A26" s="168" t="s">
        <v>7</v>
      </c>
      <c r="B26" s="170" t="s">
        <v>8</v>
      </c>
      <c r="C26" s="172" t="s">
        <v>9</v>
      </c>
      <c r="D26" s="84" t="s">
        <v>10</v>
      </c>
      <c r="E26" s="11"/>
      <c r="F26" s="11"/>
    </row>
    <row r="27" spans="1:7" ht="14.25" customHeight="1" thickBot="1" x14ac:dyDescent="0.25">
      <c r="A27" s="169"/>
      <c r="B27" s="171"/>
      <c r="C27" s="173"/>
      <c r="D27" s="14" t="s">
        <v>40</v>
      </c>
    </row>
    <row r="28" spans="1:7" ht="15.75" customHeight="1" x14ac:dyDescent="0.2">
      <c r="A28" s="15" t="s">
        <v>13</v>
      </c>
      <c r="B28" s="16" t="s">
        <v>14</v>
      </c>
      <c r="C28" s="16"/>
      <c r="D28" s="18"/>
      <c r="E28" s="11"/>
      <c r="F28" s="11"/>
      <c r="G28" s="11"/>
    </row>
    <row r="29" spans="1:7" ht="18" customHeight="1" x14ac:dyDescent="0.2">
      <c r="A29" s="19" t="s">
        <v>15</v>
      </c>
      <c r="B29" s="20" t="s">
        <v>16</v>
      </c>
      <c r="C29" s="21" t="s">
        <v>17</v>
      </c>
      <c r="D29" s="23">
        <v>3961.8250000000003</v>
      </c>
      <c r="E29" s="11"/>
      <c r="F29" s="11"/>
      <c r="G29" s="11"/>
    </row>
    <row r="30" spans="1:7" ht="30.75" customHeight="1" x14ac:dyDescent="0.2">
      <c r="A30" s="24" t="s">
        <v>18</v>
      </c>
      <c r="B30" s="25" t="s">
        <v>19</v>
      </c>
      <c r="C30" s="26" t="s">
        <v>17</v>
      </c>
      <c r="D30" s="28">
        <f>D29-D31</f>
        <v>3961.8250000000003</v>
      </c>
      <c r="E30" s="11">
        <f>D30-'1 ЦК'!E32</f>
        <v>2217.9290000000001</v>
      </c>
      <c r="F30" s="11"/>
      <c r="G30" s="11"/>
    </row>
    <row r="31" spans="1:7" ht="31.5" customHeight="1" thickBot="1" x14ac:dyDescent="0.25">
      <c r="A31" s="30" t="s">
        <v>20</v>
      </c>
      <c r="B31" s="31" t="s">
        <v>21</v>
      </c>
      <c r="C31" s="32" t="s">
        <v>17</v>
      </c>
      <c r="D31" s="85">
        <f>D35</f>
        <v>0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76"/>
      <c r="B33" s="177"/>
      <c r="C33" s="180"/>
      <c r="D33" s="86"/>
      <c r="E33" s="38"/>
      <c r="F33" s="11"/>
    </row>
    <row r="34" spans="1:6" ht="13.5" hidden="1" customHeight="1" outlineLevel="1" thickBot="1" x14ac:dyDescent="0.25">
      <c r="A34" s="178"/>
      <c r="B34" s="179"/>
      <c r="C34" s="181"/>
      <c r="D34" s="87"/>
      <c r="E34" s="41"/>
      <c r="F34" s="11"/>
    </row>
    <row r="35" spans="1:6" ht="28.5" hidden="1" customHeight="1" outlineLevel="1" thickBot="1" x14ac:dyDescent="0.25">
      <c r="A35" s="216"/>
      <c r="B35" s="217"/>
      <c r="C35" s="42"/>
      <c r="D35" s="88"/>
      <c r="E35" s="45"/>
      <c r="F35" s="11"/>
    </row>
    <row r="36" spans="1:6" ht="12.75" hidden="1" customHeight="1" outlineLevel="1" x14ac:dyDescent="0.2">
      <c r="A36" s="218"/>
      <c r="B36" s="219"/>
      <c r="C36" s="46"/>
      <c r="D36" s="89"/>
      <c r="E36" s="49"/>
      <c r="F36" s="11"/>
    </row>
    <row r="37" spans="1:6" ht="12.75" hidden="1" customHeight="1" outlineLevel="1" x14ac:dyDescent="0.2">
      <c r="A37" s="220"/>
      <c r="B37" s="221"/>
      <c r="C37" s="50"/>
      <c r="D37" s="90"/>
      <c r="E37" s="49"/>
      <c r="F37" s="11"/>
    </row>
    <row r="38" spans="1:6" ht="27" hidden="1" customHeight="1" outlineLevel="1" x14ac:dyDescent="0.2">
      <c r="A38" s="220"/>
      <c r="B38" s="221"/>
      <c r="C38" s="50"/>
      <c r="D38" s="91"/>
      <c r="E38" s="49"/>
      <c r="F38" s="59"/>
    </row>
    <row r="39" spans="1:6" ht="25.5" hidden="1" customHeight="1" outlineLevel="1" thickBot="1" x14ac:dyDescent="0.3">
      <c r="A39" s="214"/>
      <c r="B39" s="215"/>
      <c r="C39" s="55"/>
      <c r="D39" s="92"/>
      <c r="E39" s="58"/>
      <c r="F39" s="11"/>
    </row>
    <row r="40" spans="1:6" ht="18.75" hidden="1" customHeight="1" collapsed="1" x14ac:dyDescent="0.25">
      <c r="A40" s="7"/>
      <c r="B40" s="8"/>
      <c r="C40" s="9"/>
      <c r="D40" s="58"/>
      <c r="E40" s="11"/>
      <c r="F40" s="11"/>
    </row>
    <row r="41" spans="1:6" ht="24.75" customHeight="1" x14ac:dyDescent="0.2">
      <c r="A41" s="7"/>
      <c r="B41" s="8"/>
      <c r="C41" s="9"/>
      <c r="D41" s="10"/>
      <c r="F41" s="11"/>
    </row>
  </sheetData>
  <mergeCells count="27">
    <mergeCell ref="A39:B39"/>
    <mergeCell ref="A33:B34"/>
    <mergeCell ref="C33:C34"/>
    <mergeCell ref="A35:B35"/>
    <mergeCell ref="A36:B36"/>
    <mergeCell ref="A37:B37"/>
    <mergeCell ref="A38:B38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view="pageBreakPreview" zoomScale="84" zoomScaleNormal="100" zoomScaleSheetLayoutView="84" workbookViewId="0">
      <selection activeCell="H31" sqref="H31"/>
    </sheetView>
  </sheetViews>
  <sheetFormatPr defaultRowHeight="12.75" x14ac:dyDescent="0.2"/>
  <cols>
    <col min="1" max="1" width="8.7109375" style="35" customWidth="1"/>
    <col min="2" max="2" width="55.7109375" style="80" customWidth="1"/>
    <col min="3" max="3" width="15.7109375" style="81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64" t="s">
        <v>0</v>
      </c>
      <c r="B1" s="164"/>
      <c r="C1" s="164"/>
      <c r="D1" s="164"/>
      <c r="E1" s="164"/>
      <c r="F1" s="164"/>
    </row>
    <row r="2" spans="1:8" ht="18" x14ac:dyDescent="0.25">
      <c r="A2" s="164" t="s">
        <v>2</v>
      </c>
      <c r="B2" s="164"/>
      <c r="C2" s="164"/>
      <c r="D2" s="164"/>
      <c r="E2" s="164"/>
      <c r="F2" s="164"/>
    </row>
    <row r="3" spans="1:8" ht="18" x14ac:dyDescent="0.25">
      <c r="A3" s="164" t="s">
        <v>4</v>
      </c>
      <c r="B3" s="164"/>
      <c r="C3" s="164"/>
      <c r="D3" s="164"/>
      <c r="E3" s="164"/>
      <c r="F3" s="164"/>
    </row>
    <row r="4" spans="1:8" ht="9" customHeight="1" x14ac:dyDescent="0.2">
      <c r="A4" s="224" t="str">
        <f>'1 ЦК'!A5</f>
        <v xml:space="preserve">на территории Тюменской области, ХМАО и ЯНАО в декабре 2015 года (факт)                                                                                                                   </v>
      </c>
      <c r="B4" s="165"/>
      <c r="C4" s="165"/>
      <c r="D4" s="165"/>
      <c r="E4" s="165"/>
      <c r="F4" s="165"/>
    </row>
    <row r="5" spans="1:8" ht="19.5" customHeight="1" x14ac:dyDescent="0.2">
      <c r="A5" s="165"/>
      <c r="B5" s="165"/>
      <c r="C5" s="165"/>
      <c r="D5" s="165"/>
      <c r="E5" s="165"/>
      <c r="F5" s="165"/>
    </row>
    <row r="6" spans="1:8" ht="21" customHeight="1" x14ac:dyDescent="0.2">
      <c r="A6" s="225" t="s">
        <v>41</v>
      </c>
      <c r="B6" s="225"/>
      <c r="C6" s="225"/>
      <c r="D6" s="225"/>
      <c r="E6" s="225"/>
      <c r="F6" s="225"/>
    </row>
    <row r="7" spans="1:8" ht="15" customHeight="1" thickBot="1" x14ac:dyDescent="0.25"/>
    <row r="8" spans="1:8" ht="24.95" customHeight="1" x14ac:dyDescent="0.2">
      <c r="A8" s="226" t="s">
        <v>7</v>
      </c>
      <c r="B8" s="228" t="s">
        <v>42</v>
      </c>
      <c r="C8" s="230" t="s">
        <v>9</v>
      </c>
      <c r="D8" s="174" t="s">
        <v>10</v>
      </c>
      <c r="E8" s="232"/>
      <c r="F8" s="175"/>
    </row>
    <row r="9" spans="1:8" ht="24.95" customHeight="1" thickBot="1" x14ac:dyDescent="0.25">
      <c r="A9" s="227"/>
      <c r="B9" s="229"/>
      <c r="C9" s="231"/>
      <c r="D9" s="93" t="s">
        <v>39</v>
      </c>
      <c r="E9" s="93" t="s">
        <v>11</v>
      </c>
      <c r="F9" s="14" t="s">
        <v>12</v>
      </c>
    </row>
    <row r="10" spans="1:8" ht="15.75" customHeight="1" x14ac:dyDescent="0.2">
      <c r="A10" s="94" t="s">
        <v>13</v>
      </c>
      <c r="B10" s="95" t="s">
        <v>43</v>
      </c>
      <c r="C10" s="95"/>
      <c r="D10" s="96"/>
      <c r="E10" s="96"/>
      <c r="F10" s="97"/>
      <c r="G10" s="11"/>
      <c r="H10" s="11"/>
    </row>
    <row r="11" spans="1:8" ht="15.75" customHeight="1" x14ac:dyDescent="0.2">
      <c r="A11" s="98" t="s">
        <v>15</v>
      </c>
      <c r="B11" s="99" t="s">
        <v>44</v>
      </c>
      <c r="C11" s="100" t="s">
        <v>45</v>
      </c>
      <c r="D11" s="101">
        <v>362523.86900000001</v>
      </c>
      <c r="E11" s="102">
        <f>D11</f>
        <v>362523.86900000001</v>
      </c>
      <c r="F11" s="103">
        <f>E11</f>
        <v>362523.86900000001</v>
      </c>
      <c r="G11" s="11"/>
      <c r="H11" s="11"/>
    </row>
    <row r="12" spans="1:8" ht="15.75" customHeight="1" x14ac:dyDescent="0.2">
      <c r="A12" s="104" t="s">
        <v>18</v>
      </c>
      <c r="B12" s="105" t="s">
        <v>46</v>
      </c>
      <c r="C12" s="106" t="s">
        <v>45</v>
      </c>
      <c r="D12" s="107">
        <f>D11</f>
        <v>362523.86900000001</v>
      </c>
      <c r="E12" s="108">
        <f>E11</f>
        <v>362523.86900000001</v>
      </c>
      <c r="F12" s="109">
        <f>F11</f>
        <v>362523.86900000001</v>
      </c>
      <c r="G12" s="11"/>
      <c r="H12" s="11"/>
    </row>
    <row r="13" spans="1:8" ht="15.75" customHeight="1" x14ac:dyDescent="0.2">
      <c r="A13" s="98" t="s">
        <v>47</v>
      </c>
      <c r="B13" s="99" t="s">
        <v>16</v>
      </c>
      <c r="C13" s="100" t="s">
        <v>17</v>
      </c>
      <c r="D13" s="101">
        <v>1888.6030000000001</v>
      </c>
      <c r="E13" s="101">
        <v>2809.2820000000002</v>
      </c>
      <c r="F13" s="103">
        <v>2864.0789999999997</v>
      </c>
      <c r="G13" s="11"/>
      <c r="H13" s="11"/>
    </row>
    <row r="14" spans="1:8" ht="25.5" x14ac:dyDescent="0.2">
      <c r="A14" s="104" t="s">
        <v>48</v>
      </c>
      <c r="B14" s="105" t="s">
        <v>49</v>
      </c>
      <c r="C14" s="106" t="s">
        <v>17</v>
      </c>
      <c r="D14" s="107">
        <f>E14</f>
        <v>852.22490482745729</v>
      </c>
      <c r="E14" s="108">
        <f>E13-E15</f>
        <v>852.22490482745729</v>
      </c>
      <c r="F14" s="110">
        <f>E14</f>
        <v>852.22490482745729</v>
      </c>
      <c r="G14" s="11"/>
      <c r="H14" s="11"/>
    </row>
    <row r="15" spans="1:8" ht="28.5" customHeight="1" thickBot="1" x14ac:dyDescent="0.25">
      <c r="A15" s="111" t="s">
        <v>50</v>
      </c>
      <c r="B15" s="112" t="s">
        <v>21</v>
      </c>
      <c r="C15" s="113" t="s">
        <v>17</v>
      </c>
      <c r="D15" s="114">
        <f>D13-D14</f>
        <v>1036.3780951725428</v>
      </c>
      <c r="E15" s="115">
        <f>E21</f>
        <v>1957.0570951725429</v>
      </c>
      <c r="F15" s="116">
        <f>F13-F14</f>
        <v>2011.8540951725424</v>
      </c>
      <c r="G15" s="11"/>
      <c r="H15" s="11"/>
    </row>
    <row r="16" spans="1:8" x14ac:dyDescent="0.2">
      <c r="A16" s="117"/>
      <c r="B16" s="118"/>
      <c r="C16" s="119"/>
      <c r="D16" s="120"/>
      <c r="E16" s="120"/>
      <c r="F16" s="11"/>
      <c r="G16" s="11"/>
      <c r="H16" s="11"/>
    </row>
    <row r="17" spans="1:8" ht="13.5" thickBot="1" x14ac:dyDescent="0.25">
      <c r="A17" s="121"/>
      <c r="B17" s="118"/>
      <c r="C17" s="9"/>
      <c r="D17" s="120"/>
      <c r="E17" s="120"/>
      <c r="F17" s="11"/>
      <c r="G17" s="11"/>
      <c r="H17" s="11"/>
    </row>
    <row r="18" spans="1:8" ht="47.25" customHeight="1" thickBot="1" x14ac:dyDescent="0.3">
      <c r="A18" s="233" t="s">
        <v>51</v>
      </c>
      <c r="B18" s="234"/>
      <c r="C18" s="234"/>
      <c r="D18" s="234"/>
      <c r="E18" s="234"/>
      <c r="F18" s="235"/>
      <c r="G18" s="11"/>
      <c r="H18" s="11"/>
    </row>
    <row r="19" spans="1:8" ht="12.75" customHeight="1" x14ac:dyDescent="0.2">
      <c r="A19" s="236" t="s">
        <v>52</v>
      </c>
      <c r="B19" s="237"/>
      <c r="C19" s="240" t="s">
        <v>9</v>
      </c>
      <c r="D19" s="242" t="s">
        <v>10</v>
      </c>
      <c r="E19" s="243"/>
      <c r="F19" s="244"/>
      <c r="G19" s="11"/>
      <c r="H19" s="11"/>
    </row>
    <row r="20" spans="1:8" ht="13.5" customHeight="1" thickBot="1" x14ac:dyDescent="0.25">
      <c r="A20" s="238"/>
      <c r="B20" s="239"/>
      <c r="C20" s="241"/>
      <c r="D20" s="122" t="s">
        <v>39</v>
      </c>
      <c r="E20" s="123" t="s">
        <v>11</v>
      </c>
      <c r="F20" s="124" t="s">
        <v>12</v>
      </c>
      <c r="G20" s="11"/>
      <c r="H20" s="11"/>
    </row>
    <row r="21" spans="1:8" ht="30.75" customHeight="1" x14ac:dyDescent="0.2">
      <c r="A21" s="245" t="s">
        <v>53</v>
      </c>
      <c r="B21" s="246"/>
      <c r="C21" s="125" t="s">
        <v>17</v>
      </c>
      <c r="D21" s="126">
        <f>D15</f>
        <v>1036.3780951725428</v>
      </c>
      <c r="E21" s="127">
        <f>E25+D26+D27</f>
        <v>1957.0570951725429</v>
      </c>
      <c r="F21" s="128">
        <f>F15</f>
        <v>2011.8540951725424</v>
      </c>
      <c r="G21" s="11"/>
      <c r="H21" s="11"/>
    </row>
    <row r="22" spans="1:8" ht="30.75" customHeight="1" x14ac:dyDescent="0.2">
      <c r="A22" s="222" t="s">
        <v>54</v>
      </c>
      <c r="B22" s="223"/>
      <c r="C22" s="26"/>
      <c r="D22" s="129"/>
      <c r="E22" s="130"/>
      <c r="F22" s="131"/>
      <c r="G22" s="11"/>
      <c r="H22" s="11"/>
    </row>
    <row r="23" spans="1:8" ht="30.75" customHeight="1" x14ac:dyDescent="0.2">
      <c r="A23" s="252" t="s">
        <v>55</v>
      </c>
      <c r="B23" s="253"/>
      <c r="C23" s="26" t="s">
        <v>56</v>
      </c>
      <c r="D23" s="132">
        <v>745802.65</v>
      </c>
      <c r="E23" s="133">
        <v>1239433.22</v>
      </c>
      <c r="F23" s="134">
        <v>560559.29</v>
      </c>
      <c r="G23" s="254" t="s">
        <v>57</v>
      </c>
      <c r="H23" s="11"/>
    </row>
    <row r="24" spans="1:8" ht="30.75" customHeight="1" x14ac:dyDescent="0.2">
      <c r="A24" s="252" t="s">
        <v>58</v>
      </c>
      <c r="B24" s="253"/>
      <c r="C24" s="26" t="s">
        <v>17</v>
      </c>
      <c r="D24" s="132">
        <v>59.52</v>
      </c>
      <c r="E24" s="133">
        <v>190.63</v>
      </c>
      <c r="F24" s="134">
        <v>382.94</v>
      </c>
      <c r="G24" s="255"/>
      <c r="H24" s="11"/>
    </row>
    <row r="25" spans="1:8" ht="30.75" customHeight="1" x14ac:dyDescent="0.2">
      <c r="A25" s="222" t="s">
        <v>24</v>
      </c>
      <c r="B25" s="223"/>
      <c r="C25" s="135" t="s">
        <v>17</v>
      </c>
      <c r="D25" s="136">
        <f>'3 ЦК'!D20</f>
        <v>1085.71</v>
      </c>
      <c r="E25" s="137">
        <f>'1 ЦК'!D20</f>
        <v>1931.76</v>
      </c>
      <c r="F25" s="138">
        <f>'1 ЦК'!E20</f>
        <v>1986.5900000000001</v>
      </c>
      <c r="G25" s="256"/>
      <c r="H25" s="11"/>
    </row>
    <row r="26" spans="1:8" ht="30.75" customHeight="1" x14ac:dyDescent="0.2">
      <c r="A26" s="257" t="s">
        <v>59</v>
      </c>
      <c r="B26" s="258"/>
      <c r="C26" s="135" t="s">
        <v>17</v>
      </c>
      <c r="D26" s="259">
        <f>'1 ЦК'!D21</f>
        <v>22.31</v>
      </c>
      <c r="E26" s="260"/>
      <c r="F26" s="261"/>
      <c r="G26" s="11"/>
      <c r="H26" s="11"/>
    </row>
    <row r="27" spans="1:8" ht="30.75" customHeight="1" thickBot="1" x14ac:dyDescent="0.25">
      <c r="A27" s="247" t="s">
        <v>27</v>
      </c>
      <c r="B27" s="248"/>
      <c r="C27" s="139" t="s">
        <v>17</v>
      </c>
      <c r="D27" s="249">
        <v>2.9870951725428552</v>
      </c>
      <c r="E27" s="250"/>
      <c r="F27" s="251"/>
      <c r="G27" s="11"/>
      <c r="H27" s="11"/>
    </row>
  </sheetData>
  <mergeCells count="23">
    <mergeCell ref="A27:B27"/>
    <mergeCell ref="D27:F27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tabSelected="1" view="pageBreakPreview" zoomScale="80" zoomScaleNormal="85" zoomScaleSheetLayoutView="80" workbookViewId="0">
      <selection activeCell="P57" sqref="P57"/>
    </sheetView>
  </sheetViews>
  <sheetFormatPr defaultRowHeight="12.75" x14ac:dyDescent="0.2"/>
  <cols>
    <col min="1" max="1" width="8.7109375" style="160" customWidth="1"/>
    <col min="2" max="2" width="9.7109375" style="161" customWidth="1"/>
    <col min="3" max="3" width="9.7109375" style="162" customWidth="1"/>
    <col min="4" max="14" width="9.7109375" style="145" customWidth="1"/>
    <col min="15" max="15" width="10" style="145" customWidth="1"/>
    <col min="16" max="25" width="9.7109375" style="145" customWidth="1"/>
    <col min="26" max="26" width="17.42578125" style="145" customWidth="1"/>
    <col min="27" max="27" width="9.140625" style="145"/>
    <col min="28" max="28" width="15.85546875" style="145" customWidth="1"/>
    <col min="29" max="32" width="9.140625" style="145"/>
    <col min="33" max="33" width="11.140625" style="145" bestFit="1" customWidth="1"/>
    <col min="34" max="16384" width="9.140625" style="145"/>
  </cols>
  <sheetData>
    <row r="1" spans="1:25" ht="6.75" customHeight="1" x14ac:dyDescent="0.25">
      <c r="A1" s="140"/>
      <c r="B1" s="141"/>
      <c r="C1" s="142"/>
      <c r="D1" s="143"/>
      <c r="E1" s="143"/>
      <c r="F1" s="144"/>
    </row>
    <row r="2" spans="1:25" ht="27.75" customHeight="1" x14ac:dyDescent="0.2">
      <c r="A2" s="281" t="s">
        <v>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</row>
    <row r="3" spans="1:25" ht="19.5" customHeight="1" x14ac:dyDescent="0.2">
      <c r="A3" s="281" t="s">
        <v>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</row>
    <row r="4" spans="1:25" ht="17.25" customHeight="1" x14ac:dyDescent="0.2">
      <c r="A4" s="281" t="s">
        <v>4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</row>
    <row r="5" spans="1:25" ht="9" customHeight="1" x14ac:dyDescent="0.2">
      <c r="A5" s="282" t="s">
        <v>69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5" ht="18" customHeight="1" x14ac:dyDescent="0.2">
      <c r="A6" s="282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</row>
    <row r="7" spans="1:25" ht="20.25" customHeight="1" x14ac:dyDescent="0.2">
      <c r="A7" s="283" t="s">
        <v>60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83"/>
    </row>
    <row r="8" spans="1:25" ht="30.75" customHeight="1" x14ac:dyDescent="0.2">
      <c r="A8" s="282" t="s">
        <v>61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</row>
    <row r="9" spans="1:25" ht="12" customHeight="1" x14ac:dyDescent="0.2">
      <c r="A9" s="146"/>
      <c r="B9" s="147"/>
      <c r="C9" s="148"/>
      <c r="D9" s="10"/>
      <c r="E9" s="10"/>
      <c r="F9" s="149"/>
      <c r="G9" s="149"/>
      <c r="H9" s="149"/>
    </row>
    <row r="10" spans="1:25" ht="15.75" x14ac:dyDescent="0.2">
      <c r="A10" s="268" t="s">
        <v>62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</row>
    <row r="11" spans="1:25" ht="41.25" customHeight="1" x14ac:dyDescent="0.2">
      <c r="A11" s="269" t="s">
        <v>63</v>
      </c>
      <c r="B11" s="270" t="s">
        <v>64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</row>
    <row r="12" spans="1:25" ht="15.75" x14ac:dyDescent="0.25">
      <c r="A12" s="269"/>
      <c r="B12" s="150">
        <v>1</v>
      </c>
      <c r="C12" s="151">
        <v>2</v>
      </c>
      <c r="D12" s="150">
        <v>3</v>
      </c>
      <c r="E12" s="151">
        <v>4</v>
      </c>
      <c r="F12" s="150">
        <v>5</v>
      </c>
      <c r="G12" s="151">
        <v>6</v>
      </c>
      <c r="H12" s="150">
        <v>7</v>
      </c>
      <c r="I12" s="151">
        <v>8</v>
      </c>
      <c r="J12" s="150">
        <v>9</v>
      </c>
      <c r="K12" s="151">
        <v>10</v>
      </c>
      <c r="L12" s="150">
        <v>11</v>
      </c>
      <c r="M12" s="151">
        <v>12</v>
      </c>
      <c r="N12" s="150">
        <v>13</v>
      </c>
      <c r="O12" s="151">
        <v>14</v>
      </c>
      <c r="P12" s="150">
        <v>15</v>
      </c>
      <c r="Q12" s="151">
        <v>16</v>
      </c>
      <c r="R12" s="150">
        <v>17</v>
      </c>
      <c r="S12" s="151">
        <v>18</v>
      </c>
      <c r="T12" s="150">
        <v>19</v>
      </c>
      <c r="U12" s="151">
        <v>20</v>
      </c>
      <c r="V12" s="150">
        <v>21</v>
      </c>
      <c r="W12" s="151">
        <v>22</v>
      </c>
      <c r="X12" s="150">
        <v>23</v>
      </c>
      <c r="Y12" s="151">
        <v>24</v>
      </c>
    </row>
    <row r="13" spans="1:25" ht="15.75" x14ac:dyDescent="0.2">
      <c r="A13" s="152">
        <v>1</v>
      </c>
      <c r="B13" s="153">
        <v>774.59714673022165</v>
      </c>
      <c r="C13" s="153">
        <v>774.03324673022166</v>
      </c>
      <c r="D13" s="153">
        <v>753.39087673022163</v>
      </c>
      <c r="E13" s="153">
        <v>771.48307673022168</v>
      </c>
      <c r="F13" s="153">
        <v>784.2116367302217</v>
      </c>
      <c r="G13" s="153">
        <v>853.34326673022167</v>
      </c>
      <c r="H13" s="153">
        <v>924.93374673022163</v>
      </c>
      <c r="I13" s="153">
        <v>976.33774673022162</v>
      </c>
      <c r="J13" s="153">
        <v>1024.5061367302217</v>
      </c>
      <c r="K13" s="153">
        <v>1009.2554167302217</v>
      </c>
      <c r="L13" s="153">
        <v>1001.0109667302216</v>
      </c>
      <c r="M13" s="153">
        <v>1000.7582267302216</v>
      </c>
      <c r="N13" s="153">
        <v>1004.4435967302217</v>
      </c>
      <c r="O13" s="153">
        <v>1017.3591567302217</v>
      </c>
      <c r="P13" s="153">
        <v>1043.2617367302216</v>
      </c>
      <c r="Q13" s="153">
        <v>1062.2461267302215</v>
      </c>
      <c r="R13" s="153">
        <v>1044.2641767302216</v>
      </c>
      <c r="S13" s="153">
        <v>1020.6721467302217</v>
      </c>
      <c r="T13" s="153">
        <v>988.69330673022171</v>
      </c>
      <c r="U13" s="153">
        <v>962.81339673022171</v>
      </c>
      <c r="V13" s="153">
        <v>940.2186167302217</v>
      </c>
      <c r="W13" s="153">
        <v>895.10729673022172</v>
      </c>
      <c r="X13" s="153">
        <v>858.78118673022163</v>
      </c>
      <c r="Y13" s="153">
        <v>790.45171673022173</v>
      </c>
    </row>
    <row r="14" spans="1:25" ht="15.75" x14ac:dyDescent="0.2">
      <c r="A14" s="152">
        <v>2</v>
      </c>
      <c r="B14" s="153">
        <v>766.1842567302217</v>
      </c>
      <c r="C14" s="153">
        <v>720.27281673022173</v>
      </c>
      <c r="D14" s="153">
        <v>720.00935673022173</v>
      </c>
      <c r="E14" s="153">
        <v>719.23387673022171</v>
      </c>
      <c r="F14" s="153">
        <v>773.57566673022166</v>
      </c>
      <c r="G14" s="153">
        <v>791.8318167302217</v>
      </c>
      <c r="H14" s="153">
        <v>858.55345673022168</v>
      </c>
      <c r="I14" s="153">
        <v>942.65507673022171</v>
      </c>
      <c r="J14" s="153">
        <v>962.48875673022167</v>
      </c>
      <c r="K14" s="153">
        <v>954.83643673022164</v>
      </c>
      <c r="L14" s="153">
        <v>949.08724673022164</v>
      </c>
      <c r="M14" s="153">
        <v>944.20124673022167</v>
      </c>
      <c r="N14" s="153">
        <v>946.76555673022165</v>
      </c>
      <c r="O14" s="153">
        <v>959.11801673022171</v>
      </c>
      <c r="P14" s="153">
        <v>964.91132673022173</v>
      </c>
      <c r="Q14" s="153">
        <v>969.7979567302217</v>
      </c>
      <c r="R14" s="153">
        <v>983.40107673022169</v>
      </c>
      <c r="S14" s="153">
        <v>965.38176673022167</v>
      </c>
      <c r="T14" s="153">
        <v>959.05166673022165</v>
      </c>
      <c r="U14" s="153">
        <v>936.96417673022165</v>
      </c>
      <c r="V14" s="153">
        <v>897.00207673022169</v>
      </c>
      <c r="W14" s="153">
        <v>859.64069673022163</v>
      </c>
      <c r="X14" s="153">
        <v>785.23629673022162</v>
      </c>
      <c r="Y14" s="153">
        <v>768.93301673022165</v>
      </c>
    </row>
    <row r="15" spans="1:25" ht="15.75" x14ac:dyDescent="0.2">
      <c r="A15" s="152">
        <v>3</v>
      </c>
      <c r="B15" s="153">
        <v>740.11633673022163</v>
      </c>
      <c r="C15" s="153">
        <v>720.16518673022165</v>
      </c>
      <c r="D15" s="153">
        <v>720.09797673022172</v>
      </c>
      <c r="E15" s="153">
        <v>724.07293673022173</v>
      </c>
      <c r="F15" s="153">
        <v>787.15107673022169</v>
      </c>
      <c r="G15" s="153">
        <v>811.64077673022166</v>
      </c>
      <c r="H15" s="153">
        <v>895.38242673022171</v>
      </c>
      <c r="I15" s="153">
        <v>997.55552673022169</v>
      </c>
      <c r="J15" s="153">
        <v>1020.4368167302217</v>
      </c>
      <c r="K15" s="153">
        <v>1010.8831867302217</v>
      </c>
      <c r="L15" s="153">
        <v>1002.8367667302217</v>
      </c>
      <c r="M15" s="153">
        <v>999.40972673022168</v>
      </c>
      <c r="N15" s="153">
        <v>1005.4089767302216</v>
      </c>
      <c r="O15" s="153">
        <v>1020.0180467302217</v>
      </c>
      <c r="P15" s="153">
        <v>1049.2180167302215</v>
      </c>
      <c r="Q15" s="153">
        <v>1061.3468867302215</v>
      </c>
      <c r="R15" s="153">
        <v>1076.9572667302216</v>
      </c>
      <c r="S15" s="153">
        <v>1065.5827867302216</v>
      </c>
      <c r="T15" s="153">
        <v>1036.2244767302216</v>
      </c>
      <c r="U15" s="153">
        <v>1007.8159467302216</v>
      </c>
      <c r="V15" s="153">
        <v>967.69240673022171</v>
      </c>
      <c r="W15" s="153">
        <v>916.66122673022164</v>
      </c>
      <c r="X15" s="153">
        <v>862.68801673022165</v>
      </c>
      <c r="Y15" s="153">
        <v>780.18306673022164</v>
      </c>
    </row>
    <row r="16" spans="1:25" ht="15.75" x14ac:dyDescent="0.2">
      <c r="A16" s="152">
        <v>4</v>
      </c>
      <c r="B16" s="153">
        <v>747.48776673022167</v>
      </c>
      <c r="C16" s="153">
        <v>721.71410673022172</v>
      </c>
      <c r="D16" s="153">
        <v>720.53535673022168</v>
      </c>
      <c r="E16" s="153">
        <v>721.11044673022172</v>
      </c>
      <c r="F16" s="153">
        <v>776.22053673022162</v>
      </c>
      <c r="G16" s="153">
        <v>795.19438673022171</v>
      </c>
      <c r="H16" s="153">
        <v>856.6597167302217</v>
      </c>
      <c r="I16" s="153">
        <v>923.18867673022169</v>
      </c>
      <c r="J16" s="153">
        <v>947.21479673022168</v>
      </c>
      <c r="K16" s="153">
        <v>913.84166673022173</v>
      </c>
      <c r="L16" s="153">
        <v>907.63955673022167</v>
      </c>
      <c r="M16" s="153">
        <v>902.41483673022162</v>
      </c>
      <c r="N16" s="153">
        <v>904.1441367302217</v>
      </c>
      <c r="O16" s="153">
        <v>914.08069673022169</v>
      </c>
      <c r="P16" s="153">
        <v>930.9067467302217</v>
      </c>
      <c r="Q16" s="153">
        <v>945.6290967302217</v>
      </c>
      <c r="R16" s="153">
        <v>954.31242673022166</v>
      </c>
      <c r="S16" s="153">
        <v>912.98748673022169</v>
      </c>
      <c r="T16" s="153">
        <v>895.67067673022166</v>
      </c>
      <c r="U16" s="153">
        <v>887.47504673022172</v>
      </c>
      <c r="V16" s="153">
        <v>868.88572673022168</v>
      </c>
      <c r="W16" s="153">
        <v>844.3772067302217</v>
      </c>
      <c r="X16" s="153">
        <v>775.6211267302217</v>
      </c>
      <c r="Y16" s="153">
        <v>738.67506673022172</v>
      </c>
    </row>
    <row r="17" spans="1:33" ht="15.75" x14ac:dyDescent="0.2">
      <c r="A17" s="152">
        <v>5</v>
      </c>
      <c r="B17" s="153">
        <v>792.45207673022173</v>
      </c>
      <c r="C17" s="153">
        <v>782.23142673022164</v>
      </c>
      <c r="D17" s="153">
        <v>771.15750673022171</v>
      </c>
      <c r="E17" s="153">
        <v>744.52648673022168</v>
      </c>
      <c r="F17" s="153">
        <v>792.90369673022167</v>
      </c>
      <c r="G17" s="153">
        <v>835.64045673022167</v>
      </c>
      <c r="H17" s="153">
        <v>886.88227673022163</v>
      </c>
      <c r="I17" s="153">
        <v>946.19745673022169</v>
      </c>
      <c r="J17" s="153">
        <v>1081.9246267302215</v>
      </c>
      <c r="K17" s="153">
        <v>1122.7207967302215</v>
      </c>
      <c r="L17" s="153">
        <v>1127.2662767302215</v>
      </c>
      <c r="M17" s="153">
        <v>1110.1100467302215</v>
      </c>
      <c r="N17" s="153">
        <v>1103.9239767302215</v>
      </c>
      <c r="O17" s="153">
        <v>1119.1280667302215</v>
      </c>
      <c r="P17" s="153">
        <v>1141.4502867302215</v>
      </c>
      <c r="Q17" s="153">
        <v>1168.0669767302215</v>
      </c>
      <c r="R17" s="153">
        <v>1124.9293167302217</v>
      </c>
      <c r="S17" s="153">
        <v>1107.4999767302215</v>
      </c>
      <c r="T17" s="153">
        <v>1060.0200067302217</v>
      </c>
      <c r="U17" s="153">
        <v>1041.0276467302215</v>
      </c>
      <c r="V17" s="153">
        <v>992.92813673022169</v>
      </c>
      <c r="W17" s="153">
        <v>946.39553673022169</v>
      </c>
      <c r="X17" s="153">
        <v>825.82197673022165</v>
      </c>
      <c r="Y17" s="153">
        <v>779.51727673022162</v>
      </c>
    </row>
    <row r="18" spans="1:33" ht="15.75" x14ac:dyDescent="0.2">
      <c r="A18" s="152">
        <v>6</v>
      </c>
      <c r="B18" s="153">
        <v>760.42226673022162</v>
      </c>
      <c r="C18" s="153">
        <v>726.10368673022163</v>
      </c>
      <c r="D18" s="153">
        <v>720.84623673022168</v>
      </c>
      <c r="E18" s="153">
        <v>687.34054673022172</v>
      </c>
      <c r="F18" s="153">
        <v>720.27959673022167</v>
      </c>
      <c r="G18" s="153">
        <v>760.73434673022166</v>
      </c>
      <c r="H18" s="153">
        <v>795.88059673022167</v>
      </c>
      <c r="I18" s="153">
        <v>803.06678673022168</v>
      </c>
      <c r="J18" s="153">
        <v>843.80456673022172</v>
      </c>
      <c r="K18" s="153">
        <v>907.29182673022171</v>
      </c>
      <c r="L18" s="153">
        <v>1002.2750567302216</v>
      </c>
      <c r="M18" s="153">
        <v>993.39110673022162</v>
      </c>
      <c r="N18" s="153">
        <v>999.42879673022173</v>
      </c>
      <c r="O18" s="153">
        <v>1014.7411267302217</v>
      </c>
      <c r="P18" s="153">
        <v>1048.7863667302215</v>
      </c>
      <c r="Q18" s="153">
        <v>1066.6629267302217</v>
      </c>
      <c r="R18" s="153">
        <v>1098.3429867302216</v>
      </c>
      <c r="S18" s="153">
        <v>1039.3677667302215</v>
      </c>
      <c r="T18" s="153">
        <v>1012.4208167302216</v>
      </c>
      <c r="U18" s="153">
        <v>999.53903673022171</v>
      </c>
      <c r="V18" s="153">
        <v>949.11336673022163</v>
      </c>
      <c r="W18" s="153">
        <v>893.84368673022163</v>
      </c>
      <c r="X18" s="153">
        <v>795.13872673022172</v>
      </c>
      <c r="Y18" s="153">
        <v>764.44197673022165</v>
      </c>
    </row>
    <row r="19" spans="1:33" ht="15.75" x14ac:dyDescent="0.2">
      <c r="A19" s="152">
        <v>7</v>
      </c>
      <c r="B19" s="153">
        <v>724.65007673022171</v>
      </c>
      <c r="C19" s="153">
        <v>722.59464673022171</v>
      </c>
      <c r="D19" s="153">
        <v>718.94492673022171</v>
      </c>
      <c r="E19" s="153">
        <v>717.24556673022164</v>
      </c>
      <c r="F19" s="153">
        <v>741.79083673022171</v>
      </c>
      <c r="G19" s="153">
        <v>814.35679673022173</v>
      </c>
      <c r="H19" s="153">
        <v>911.98312673022167</v>
      </c>
      <c r="I19" s="153">
        <v>953.61802673022169</v>
      </c>
      <c r="J19" s="153">
        <v>998.38317673022163</v>
      </c>
      <c r="K19" s="153">
        <v>976.30647673022168</v>
      </c>
      <c r="L19" s="153">
        <v>967.80446673022163</v>
      </c>
      <c r="M19" s="153">
        <v>960.17407673022171</v>
      </c>
      <c r="N19" s="153">
        <v>961.20143673022164</v>
      </c>
      <c r="O19" s="153">
        <v>971.78938673022162</v>
      </c>
      <c r="P19" s="153">
        <v>1005.6290467302217</v>
      </c>
      <c r="Q19" s="153">
        <v>1016.4272267302217</v>
      </c>
      <c r="R19" s="153">
        <v>1041.0362067302215</v>
      </c>
      <c r="S19" s="153">
        <v>1023.4043467302217</v>
      </c>
      <c r="T19" s="153">
        <v>957.54197673022168</v>
      </c>
      <c r="U19" s="153">
        <v>934.33104673022171</v>
      </c>
      <c r="V19" s="153">
        <v>900.10476673022163</v>
      </c>
      <c r="W19" s="153">
        <v>841.91894673022171</v>
      </c>
      <c r="X19" s="153">
        <v>773.57887673022162</v>
      </c>
      <c r="Y19" s="153">
        <v>734.05397673022173</v>
      </c>
    </row>
    <row r="20" spans="1:33" ht="15.75" x14ac:dyDescent="0.2">
      <c r="A20" s="152">
        <v>8</v>
      </c>
      <c r="B20" s="153">
        <v>720.47912673022165</v>
      </c>
      <c r="C20" s="153">
        <v>719.03614673022173</v>
      </c>
      <c r="D20" s="153">
        <v>719.12376673022163</v>
      </c>
      <c r="E20" s="153">
        <v>717.96461673022168</v>
      </c>
      <c r="F20" s="153">
        <v>732.06417673022167</v>
      </c>
      <c r="G20" s="153">
        <v>787.19397673022172</v>
      </c>
      <c r="H20" s="153">
        <v>845.30858673022169</v>
      </c>
      <c r="I20" s="153">
        <v>901.80079673022169</v>
      </c>
      <c r="J20" s="153">
        <v>879.35606673022164</v>
      </c>
      <c r="K20" s="153">
        <v>869.50920673022165</v>
      </c>
      <c r="L20" s="153">
        <v>864.72066673022164</v>
      </c>
      <c r="M20" s="153">
        <v>859.46293673022171</v>
      </c>
      <c r="N20" s="153">
        <v>857.04647673022168</v>
      </c>
      <c r="O20" s="153">
        <v>866.83167673022172</v>
      </c>
      <c r="P20" s="153">
        <v>876.56597673022168</v>
      </c>
      <c r="Q20" s="153">
        <v>878.98254673022166</v>
      </c>
      <c r="R20" s="153">
        <v>876.37967673022172</v>
      </c>
      <c r="S20" s="153">
        <v>864.88332673022171</v>
      </c>
      <c r="T20" s="153">
        <v>849.63014673022167</v>
      </c>
      <c r="U20" s="153">
        <v>823.42131673022163</v>
      </c>
      <c r="V20" s="153">
        <v>793.62591673022166</v>
      </c>
      <c r="W20" s="153">
        <v>769.87196673022163</v>
      </c>
      <c r="X20" s="153">
        <v>696.36440673022173</v>
      </c>
      <c r="Y20" s="153">
        <v>715.86444673022163</v>
      </c>
    </row>
    <row r="21" spans="1:33" ht="15.75" x14ac:dyDescent="0.2">
      <c r="A21" s="152">
        <v>9</v>
      </c>
      <c r="B21" s="153">
        <v>693.25806673022169</v>
      </c>
      <c r="C21" s="153">
        <v>678.39865673022166</v>
      </c>
      <c r="D21" s="153">
        <v>671.92572673022164</v>
      </c>
      <c r="E21" s="153">
        <v>676.37073673022167</v>
      </c>
      <c r="F21" s="153">
        <v>722.80086673022163</v>
      </c>
      <c r="G21" s="153">
        <v>721.74999673022171</v>
      </c>
      <c r="H21" s="153">
        <v>779.23396673022171</v>
      </c>
      <c r="I21" s="153">
        <v>811.64529673022173</v>
      </c>
      <c r="J21" s="153">
        <v>840.56957673022168</v>
      </c>
      <c r="K21" s="153">
        <v>834.7780067302217</v>
      </c>
      <c r="L21" s="153">
        <v>834.41720673022166</v>
      </c>
      <c r="M21" s="153">
        <v>828.64562673022169</v>
      </c>
      <c r="N21" s="153">
        <v>874.64322673022173</v>
      </c>
      <c r="O21" s="153">
        <v>888.25039673022172</v>
      </c>
      <c r="P21" s="153">
        <v>905.06016673022168</v>
      </c>
      <c r="Q21" s="153">
        <v>921.06771673022172</v>
      </c>
      <c r="R21" s="153">
        <v>919.66281673022172</v>
      </c>
      <c r="S21" s="153">
        <v>899.38906673022166</v>
      </c>
      <c r="T21" s="153">
        <v>873.59079673022165</v>
      </c>
      <c r="U21" s="153">
        <v>841.12088673022163</v>
      </c>
      <c r="V21" s="153">
        <v>808.22401673022171</v>
      </c>
      <c r="W21" s="153">
        <v>788.20720673022163</v>
      </c>
      <c r="X21" s="153">
        <v>724.31401673022162</v>
      </c>
      <c r="Y21" s="153">
        <v>720.18212673022163</v>
      </c>
    </row>
    <row r="22" spans="1:33" ht="15.75" x14ac:dyDescent="0.2">
      <c r="A22" s="152">
        <v>10</v>
      </c>
      <c r="B22" s="153">
        <v>718.46917673022165</v>
      </c>
      <c r="C22" s="153">
        <v>718.79157673022166</v>
      </c>
      <c r="D22" s="153">
        <v>715.78172673022164</v>
      </c>
      <c r="E22" s="153">
        <v>719.71125673022163</v>
      </c>
      <c r="F22" s="153">
        <v>721.5875367302217</v>
      </c>
      <c r="G22" s="153">
        <v>754.46319673022163</v>
      </c>
      <c r="H22" s="153">
        <v>795.98918673022172</v>
      </c>
      <c r="I22" s="153">
        <v>837.8708567302217</v>
      </c>
      <c r="J22" s="153">
        <v>899.24832673022172</v>
      </c>
      <c r="K22" s="153">
        <v>892.12469673022167</v>
      </c>
      <c r="L22" s="153">
        <v>884.02551673022163</v>
      </c>
      <c r="M22" s="153">
        <v>883.12872673022173</v>
      </c>
      <c r="N22" s="153">
        <v>882.21485673022164</v>
      </c>
      <c r="O22" s="153">
        <v>896.34381673022165</v>
      </c>
      <c r="P22" s="153">
        <v>918.81513673022164</v>
      </c>
      <c r="Q22" s="153">
        <v>931.64255673022171</v>
      </c>
      <c r="R22" s="153">
        <v>934.25665673022172</v>
      </c>
      <c r="S22" s="153">
        <v>922.12341673022172</v>
      </c>
      <c r="T22" s="153">
        <v>903.31341673022166</v>
      </c>
      <c r="U22" s="153">
        <v>870.58302673022172</v>
      </c>
      <c r="V22" s="153">
        <v>846.65478673022164</v>
      </c>
      <c r="W22" s="153">
        <v>791.65442673022164</v>
      </c>
      <c r="X22" s="153">
        <v>732.86781673022165</v>
      </c>
      <c r="Y22" s="153">
        <v>718.27416673022162</v>
      </c>
    </row>
    <row r="23" spans="1:33" ht="15.75" x14ac:dyDescent="0.2">
      <c r="A23" s="152">
        <v>11</v>
      </c>
      <c r="B23" s="153">
        <v>717.93670673022166</v>
      </c>
      <c r="C23" s="153">
        <v>717.08812673022169</v>
      </c>
      <c r="D23" s="153">
        <v>708.25956673022165</v>
      </c>
      <c r="E23" s="153">
        <v>717.47715673022162</v>
      </c>
      <c r="F23" s="153">
        <v>719.53684673022167</v>
      </c>
      <c r="G23" s="153">
        <v>779.11993673022164</v>
      </c>
      <c r="H23" s="153">
        <v>812.54347673022164</v>
      </c>
      <c r="I23" s="153">
        <v>868.74750673022163</v>
      </c>
      <c r="J23" s="153">
        <v>928.20461673022169</v>
      </c>
      <c r="K23" s="153">
        <v>923.24789673022167</v>
      </c>
      <c r="L23" s="153">
        <v>918.71169673022166</v>
      </c>
      <c r="M23" s="153">
        <v>917.88437673022167</v>
      </c>
      <c r="N23" s="153">
        <v>918.81077673022173</v>
      </c>
      <c r="O23" s="153">
        <v>928.28542673022173</v>
      </c>
      <c r="P23" s="153">
        <v>935.83590673022172</v>
      </c>
      <c r="Q23" s="153">
        <v>960.46596673022168</v>
      </c>
      <c r="R23" s="153">
        <v>964.65526673022168</v>
      </c>
      <c r="S23" s="153">
        <v>937.07751673022165</v>
      </c>
      <c r="T23" s="153">
        <v>921.66252673022166</v>
      </c>
      <c r="U23" s="153">
        <v>904.29560673022172</v>
      </c>
      <c r="V23" s="153">
        <v>863.95569673022169</v>
      </c>
      <c r="W23" s="153">
        <v>817.52725673022167</v>
      </c>
      <c r="X23" s="153">
        <v>739.98840673022164</v>
      </c>
      <c r="Y23" s="153">
        <v>719.55563673022164</v>
      </c>
    </row>
    <row r="24" spans="1:33" ht="15.75" x14ac:dyDescent="0.2">
      <c r="A24" s="152">
        <v>12</v>
      </c>
      <c r="B24" s="153">
        <v>734.79041673022164</v>
      </c>
      <c r="C24" s="153">
        <v>720.37574673022164</v>
      </c>
      <c r="D24" s="153">
        <v>719.33984673022167</v>
      </c>
      <c r="E24" s="153">
        <v>719.50026673022171</v>
      </c>
      <c r="F24" s="153">
        <v>740.6949767302217</v>
      </c>
      <c r="G24" s="153">
        <v>772.95212673022172</v>
      </c>
      <c r="H24" s="153">
        <v>797.75230673022168</v>
      </c>
      <c r="I24" s="153">
        <v>836.48103673022172</v>
      </c>
      <c r="J24" s="153">
        <v>881.35495673022172</v>
      </c>
      <c r="K24" s="153">
        <v>967.91413673022168</v>
      </c>
      <c r="L24" s="153">
        <v>973.02698673022167</v>
      </c>
      <c r="M24" s="153">
        <v>968.81071673022166</v>
      </c>
      <c r="N24" s="153">
        <v>958.75350673022172</v>
      </c>
      <c r="O24" s="153">
        <v>975.90532673022165</v>
      </c>
      <c r="P24" s="153">
        <v>995.89988673022162</v>
      </c>
      <c r="Q24" s="153">
        <v>961.32281673022169</v>
      </c>
      <c r="R24" s="153">
        <v>937.66299673022172</v>
      </c>
      <c r="S24" s="153">
        <v>929.63064673022166</v>
      </c>
      <c r="T24" s="153">
        <v>913.39966673022172</v>
      </c>
      <c r="U24" s="153">
        <v>889.72074673022166</v>
      </c>
      <c r="V24" s="153">
        <v>868.87641673022165</v>
      </c>
      <c r="W24" s="153">
        <v>814.09171673022172</v>
      </c>
      <c r="X24" s="153">
        <v>758.60280673022169</v>
      </c>
      <c r="Y24" s="153">
        <v>732.52595673022165</v>
      </c>
    </row>
    <row r="25" spans="1:33" ht="15.75" x14ac:dyDescent="0.2">
      <c r="A25" s="152">
        <v>13</v>
      </c>
      <c r="B25" s="153">
        <v>720.37029673022164</v>
      </c>
      <c r="C25" s="153">
        <v>720.97201673022164</v>
      </c>
      <c r="D25" s="153">
        <v>719.87722673022165</v>
      </c>
      <c r="E25" s="153">
        <v>718.83500673022172</v>
      </c>
      <c r="F25" s="153">
        <v>720.44009673022163</v>
      </c>
      <c r="G25" s="153">
        <v>695.54671673022165</v>
      </c>
      <c r="H25" s="153">
        <v>722.07020673022168</v>
      </c>
      <c r="I25" s="153">
        <v>730.83384673022169</v>
      </c>
      <c r="J25" s="153">
        <v>742.71520673022167</v>
      </c>
      <c r="K25" s="153">
        <v>761.49037673022167</v>
      </c>
      <c r="L25" s="153">
        <v>813.07280673022171</v>
      </c>
      <c r="M25" s="153">
        <v>824.28137673022172</v>
      </c>
      <c r="N25" s="153">
        <v>812.3322667302217</v>
      </c>
      <c r="O25" s="153">
        <v>826.97119673022166</v>
      </c>
      <c r="P25" s="153">
        <v>864.84246673022164</v>
      </c>
      <c r="Q25" s="153">
        <v>895.80760673022166</v>
      </c>
      <c r="R25" s="153">
        <v>912.40533673022173</v>
      </c>
      <c r="S25" s="153">
        <v>886.5746567302217</v>
      </c>
      <c r="T25" s="153">
        <v>865.2720667302217</v>
      </c>
      <c r="U25" s="153">
        <v>831.59265673022173</v>
      </c>
      <c r="V25" s="153">
        <v>803.83859673022164</v>
      </c>
      <c r="W25" s="153">
        <v>781.30084673022168</v>
      </c>
      <c r="X25" s="153">
        <v>714.96366673022169</v>
      </c>
      <c r="Y25" s="153">
        <v>714.37286673022163</v>
      </c>
    </row>
    <row r="26" spans="1:33" ht="15.75" x14ac:dyDescent="0.2">
      <c r="A26" s="152">
        <v>14</v>
      </c>
      <c r="B26" s="153">
        <v>694.96165673022165</v>
      </c>
      <c r="C26" s="153">
        <v>695.19688673022165</v>
      </c>
      <c r="D26" s="153">
        <v>695.39010673022165</v>
      </c>
      <c r="E26" s="153">
        <v>695.7497767302217</v>
      </c>
      <c r="F26" s="153">
        <v>696.75320673022168</v>
      </c>
      <c r="G26" s="153">
        <v>698.11291673022163</v>
      </c>
      <c r="H26" s="153">
        <v>766.34708673022169</v>
      </c>
      <c r="I26" s="153">
        <v>834.08306673022173</v>
      </c>
      <c r="J26" s="153">
        <v>924.35456673022168</v>
      </c>
      <c r="K26" s="153">
        <v>916.83662673022172</v>
      </c>
      <c r="L26" s="153">
        <v>901.31064673022172</v>
      </c>
      <c r="M26" s="153">
        <v>901.16850673022168</v>
      </c>
      <c r="N26" s="153">
        <v>899.16886673022168</v>
      </c>
      <c r="O26" s="153">
        <v>919.7200567302217</v>
      </c>
      <c r="P26" s="153">
        <v>929.81237673022167</v>
      </c>
      <c r="Q26" s="153">
        <v>936.29878673022165</v>
      </c>
      <c r="R26" s="153">
        <v>945.25308673022164</v>
      </c>
      <c r="S26" s="153">
        <v>925.60843673022168</v>
      </c>
      <c r="T26" s="153">
        <v>853.96944673022165</v>
      </c>
      <c r="U26" s="153">
        <v>816.93140673022162</v>
      </c>
      <c r="V26" s="153">
        <v>778.91879673022163</v>
      </c>
      <c r="W26" s="153">
        <v>726.82643673022164</v>
      </c>
      <c r="X26" s="153">
        <v>693.06597673022168</v>
      </c>
      <c r="Y26" s="153">
        <v>694.29348673022173</v>
      </c>
    </row>
    <row r="27" spans="1:33" ht="15.75" x14ac:dyDescent="0.2">
      <c r="A27" s="152">
        <v>15</v>
      </c>
      <c r="B27" s="153">
        <v>694.75534673022173</v>
      </c>
      <c r="C27" s="153">
        <v>694.44543673022167</v>
      </c>
      <c r="D27" s="153">
        <v>694.12092673022164</v>
      </c>
      <c r="E27" s="153">
        <v>695.74157673022171</v>
      </c>
      <c r="F27" s="153">
        <v>704.50966673022162</v>
      </c>
      <c r="G27" s="153">
        <v>748.91032673022164</v>
      </c>
      <c r="H27" s="153">
        <v>767.26791673022171</v>
      </c>
      <c r="I27" s="153">
        <v>802.37506673022165</v>
      </c>
      <c r="J27" s="153">
        <v>838.46077673022171</v>
      </c>
      <c r="K27" s="153">
        <v>849.39647673022171</v>
      </c>
      <c r="L27" s="153">
        <v>844.90511673022172</v>
      </c>
      <c r="M27" s="153">
        <v>846.33297673022173</v>
      </c>
      <c r="N27" s="153">
        <v>845.30823673022167</v>
      </c>
      <c r="O27" s="153">
        <v>859.98837673022172</v>
      </c>
      <c r="P27" s="153">
        <v>864.17597673022169</v>
      </c>
      <c r="Q27" s="153">
        <v>885.25761673022168</v>
      </c>
      <c r="R27" s="153">
        <v>889.87784673022168</v>
      </c>
      <c r="S27" s="153">
        <v>884.07435673022167</v>
      </c>
      <c r="T27" s="153">
        <v>863.83947673022169</v>
      </c>
      <c r="U27" s="153">
        <v>833.32172673022171</v>
      </c>
      <c r="V27" s="153">
        <v>780.94664673022169</v>
      </c>
      <c r="W27" s="153">
        <v>769.07179673022165</v>
      </c>
      <c r="X27" s="153">
        <v>713.27999673022168</v>
      </c>
      <c r="Y27" s="153">
        <v>696.81192673022167</v>
      </c>
    </row>
    <row r="28" spans="1:33" ht="15.75" x14ac:dyDescent="0.2">
      <c r="A28" s="152">
        <v>16</v>
      </c>
      <c r="B28" s="153">
        <v>697.46644673022172</v>
      </c>
      <c r="C28" s="153">
        <v>696.73202673022172</v>
      </c>
      <c r="D28" s="153">
        <v>690.74836673022173</v>
      </c>
      <c r="E28" s="153">
        <v>695.66289673022163</v>
      </c>
      <c r="F28" s="153">
        <v>701.31172673022172</v>
      </c>
      <c r="G28" s="153">
        <v>727.90279673022167</v>
      </c>
      <c r="H28" s="153">
        <v>749.91819673022167</v>
      </c>
      <c r="I28" s="153">
        <v>781.91542673022172</v>
      </c>
      <c r="J28" s="153">
        <v>802.78497673022173</v>
      </c>
      <c r="K28" s="153">
        <v>788.03463673022168</v>
      </c>
      <c r="L28" s="153">
        <v>781.73348673022167</v>
      </c>
      <c r="M28" s="153">
        <v>779.89400673022169</v>
      </c>
      <c r="N28" s="153">
        <v>762.87524673022165</v>
      </c>
      <c r="O28" s="153">
        <v>777.29942673022163</v>
      </c>
      <c r="P28" s="153">
        <v>787.21721673022171</v>
      </c>
      <c r="Q28" s="153">
        <v>793.31482673022163</v>
      </c>
      <c r="R28" s="153">
        <v>817.50196673022162</v>
      </c>
      <c r="S28" s="153">
        <v>800.25165673022173</v>
      </c>
      <c r="T28" s="153">
        <v>784.45121673022163</v>
      </c>
      <c r="U28" s="153">
        <v>778.34227673022167</v>
      </c>
      <c r="V28" s="153">
        <v>749.62436673022171</v>
      </c>
      <c r="W28" s="153">
        <v>733.20664673022168</v>
      </c>
      <c r="X28" s="153">
        <v>698.11946673022169</v>
      </c>
      <c r="Y28" s="153">
        <v>698.20864673022163</v>
      </c>
    </row>
    <row r="29" spans="1:33" ht="15.75" x14ac:dyDescent="0.2">
      <c r="A29" s="152">
        <v>17</v>
      </c>
      <c r="B29" s="153">
        <v>694.62862673022164</v>
      </c>
      <c r="C29" s="153">
        <v>693.81938673022171</v>
      </c>
      <c r="D29" s="153">
        <v>694.24230673022169</v>
      </c>
      <c r="E29" s="153">
        <v>694.09654673022169</v>
      </c>
      <c r="F29" s="153">
        <v>700.90748673022165</v>
      </c>
      <c r="G29" s="153">
        <v>752.28852673022163</v>
      </c>
      <c r="H29" s="153">
        <v>779.50053673022171</v>
      </c>
      <c r="I29" s="153">
        <v>787.81763673022169</v>
      </c>
      <c r="J29" s="153">
        <v>828.49956673022166</v>
      </c>
      <c r="K29" s="153">
        <v>779.03184673022167</v>
      </c>
      <c r="L29" s="153">
        <v>775.34914673022172</v>
      </c>
      <c r="M29" s="153">
        <v>772.20640673022172</v>
      </c>
      <c r="N29" s="153">
        <v>769.25450673022169</v>
      </c>
      <c r="O29" s="153">
        <v>784.7911567302217</v>
      </c>
      <c r="P29" s="153">
        <v>826.02789673022164</v>
      </c>
      <c r="Q29" s="153">
        <v>829.69409673022164</v>
      </c>
      <c r="R29" s="153">
        <v>887.30462673022168</v>
      </c>
      <c r="S29" s="153">
        <v>876.44049673022164</v>
      </c>
      <c r="T29" s="153">
        <v>854.44421673022168</v>
      </c>
      <c r="U29" s="153">
        <v>826.68742673022166</v>
      </c>
      <c r="V29" s="153">
        <v>778.18107673022166</v>
      </c>
      <c r="W29" s="153">
        <v>765.18837673022165</v>
      </c>
      <c r="X29" s="153">
        <v>744.13428673022167</v>
      </c>
      <c r="Y29" s="153">
        <v>699.49532673022168</v>
      </c>
      <c r="AG29" s="154"/>
    </row>
    <row r="30" spans="1:33" ht="15.75" x14ac:dyDescent="0.2">
      <c r="A30" s="152">
        <v>18</v>
      </c>
      <c r="B30" s="153">
        <v>692.82864673022164</v>
      </c>
      <c r="C30" s="153">
        <v>692.73858673022164</v>
      </c>
      <c r="D30" s="153">
        <v>691.12470673022165</v>
      </c>
      <c r="E30" s="153">
        <v>693.8659067302217</v>
      </c>
      <c r="F30" s="153">
        <v>701.15449673022169</v>
      </c>
      <c r="G30" s="153">
        <v>737.79068673022164</v>
      </c>
      <c r="H30" s="153">
        <v>778.71096673022168</v>
      </c>
      <c r="I30" s="153">
        <v>787.50661673022171</v>
      </c>
      <c r="J30" s="153">
        <v>790.68337673022165</v>
      </c>
      <c r="K30" s="153">
        <v>777.80948673022169</v>
      </c>
      <c r="L30" s="153">
        <v>773.01010673022165</v>
      </c>
      <c r="M30" s="153">
        <v>770.88901673022167</v>
      </c>
      <c r="N30" s="153">
        <v>771.58779673022173</v>
      </c>
      <c r="O30" s="153">
        <v>780.07852673022171</v>
      </c>
      <c r="P30" s="153">
        <v>788.24203673022168</v>
      </c>
      <c r="Q30" s="153">
        <v>808.47030673022164</v>
      </c>
      <c r="R30" s="153">
        <v>828.88101673022163</v>
      </c>
      <c r="S30" s="153">
        <v>826.3369067302217</v>
      </c>
      <c r="T30" s="153">
        <v>799.36710673022162</v>
      </c>
      <c r="U30" s="153">
        <v>782.67380673022171</v>
      </c>
      <c r="V30" s="153">
        <v>779.01943673022163</v>
      </c>
      <c r="W30" s="153">
        <v>767.99069673022166</v>
      </c>
      <c r="X30" s="153">
        <v>728.65657673022167</v>
      </c>
      <c r="Y30" s="153">
        <v>700.58462673022166</v>
      </c>
    </row>
    <row r="31" spans="1:33" ht="15.75" x14ac:dyDescent="0.2">
      <c r="A31" s="152">
        <v>19</v>
      </c>
      <c r="B31" s="153">
        <v>691.75662673022168</v>
      </c>
      <c r="C31" s="153">
        <v>692.15961673022173</v>
      </c>
      <c r="D31" s="153">
        <v>692.75496673022167</v>
      </c>
      <c r="E31" s="153">
        <v>693.22562673022173</v>
      </c>
      <c r="F31" s="153">
        <v>694.80035673022167</v>
      </c>
      <c r="G31" s="153">
        <v>677.30869673022164</v>
      </c>
      <c r="H31" s="153">
        <v>682.39517673022169</v>
      </c>
      <c r="I31" s="153">
        <v>762.29628673022171</v>
      </c>
      <c r="J31" s="153">
        <v>797.08633673022166</v>
      </c>
      <c r="K31" s="153">
        <v>803.37336673022173</v>
      </c>
      <c r="L31" s="153">
        <v>818.59557673022164</v>
      </c>
      <c r="M31" s="153">
        <v>830.95403673022167</v>
      </c>
      <c r="N31" s="153">
        <v>813.38365673022167</v>
      </c>
      <c r="O31" s="153">
        <v>825.80521673022167</v>
      </c>
      <c r="P31" s="153">
        <v>861.51037673022165</v>
      </c>
      <c r="Q31" s="153">
        <v>919.39713673022163</v>
      </c>
      <c r="R31" s="153">
        <v>939.44142673022168</v>
      </c>
      <c r="S31" s="153">
        <v>948.44853673022169</v>
      </c>
      <c r="T31" s="153">
        <v>941.45056673022168</v>
      </c>
      <c r="U31" s="153">
        <v>877.86246673022163</v>
      </c>
      <c r="V31" s="153">
        <v>807.96428673022172</v>
      </c>
      <c r="W31" s="153">
        <v>781.62397673022167</v>
      </c>
      <c r="X31" s="153">
        <v>763.91695673022173</v>
      </c>
      <c r="Y31" s="153">
        <v>693.2150567302217</v>
      </c>
    </row>
    <row r="32" spans="1:33" ht="15.75" x14ac:dyDescent="0.2">
      <c r="A32" s="152">
        <v>20</v>
      </c>
      <c r="B32" s="153">
        <v>754.33314673022164</v>
      </c>
      <c r="C32" s="153">
        <v>697.42575673022168</v>
      </c>
      <c r="D32" s="153">
        <v>674.18039673022167</v>
      </c>
      <c r="E32" s="153">
        <v>682.36116673022173</v>
      </c>
      <c r="F32" s="153">
        <v>689.95008673022164</v>
      </c>
      <c r="G32" s="153">
        <v>665.3146167302217</v>
      </c>
      <c r="H32" s="153">
        <v>777.40936673022168</v>
      </c>
      <c r="I32" s="153">
        <v>787.24616673022172</v>
      </c>
      <c r="J32" s="153">
        <v>827.5583567302217</v>
      </c>
      <c r="K32" s="153">
        <v>847.20710673022165</v>
      </c>
      <c r="L32" s="153">
        <v>847.70838673022172</v>
      </c>
      <c r="M32" s="153">
        <v>837.90348673022163</v>
      </c>
      <c r="N32" s="153">
        <v>836.07999673022164</v>
      </c>
      <c r="O32" s="153">
        <v>855.90414673022167</v>
      </c>
      <c r="P32" s="153">
        <v>935.21923673022172</v>
      </c>
      <c r="Q32" s="153">
        <v>996.93393673022172</v>
      </c>
      <c r="R32" s="153">
        <v>1052.6036667302217</v>
      </c>
      <c r="S32" s="153">
        <v>1036.2115667302216</v>
      </c>
      <c r="T32" s="153">
        <v>1025.5743067302215</v>
      </c>
      <c r="U32" s="153">
        <v>939.4360167302217</v>
      </c>
      <c r="V32" s="153">
        <v>867.09430673022166</v>
      </c>
      <c r="W32" s="153">
        <v>798.94409673022164</v>
      </c>
      <c r="X32" s="153">
        <v>769.27632673022163</v>
      </c>
      <c r="Y32" s="153">
        <v>752.36172673022168</v>
      </c>
    </row>
    <row r="33" spans="1:25" ht="15.75" x14ac:dyDescent="0.2">
      <c r="A33" s="152">
        <v>21</v>
      </c>
      <c r="B33" s="153">
        <v>691.51720673022169</v>
      </c>
      <c r="C33" s="153">
        <v>674.74519673022166</v>
      </c>
      <c r="D33" s="153">
        <v>674.33635673022172</v>
      </c>
      <c r="E33" s="153">
        <v>690.30795673022169</v>
      </c>
      <c r="F33" s="153">
        <v>692.46398673022168</v>
      </c>
      <c r="G33" s="153">
        <v>780.49661673022172</v>
      </c>
      <c r="H33" s="153">
        <v>811.97891673022173</v>
      </c>
      <c r="I33" s="153">
        <v>921.63167673022167</v>
      </c>
      <c r="J33" s="153">
        <v>969.27112673022168</v>
      </c>
      <c r="K33" s="153">
        <v>959.80957673022169</v>
      </c>
      <c r="L33" s="153">
        <v>945.81079673022168</v>
      </c>
      <c r="M33" s="153">
        <v>938.77909673022168</v>
      </c>
      <c r="N33" s="153">
        <v>936.6870067302217</v>
      </c>
      <c r="O33" s="153">
        <v>956.98297673022171</v>
      </c>
      <c r="P33" s="153">
        <v>988.5889767302217</v>
      </c>
      <c r="Q33" s="153">
        <v>1005.6377167302217</v>
      </c>
      <c r="R33" s="153">
        <v>1023.7432167302217</v>
      </c>
      <c r="S33" s="153">
        <v>1009.9906467302217</v>
      </c>
      <c r="T33" s="153">
        <v>974.15399673022171</v>
      </c>
      <c r="U33" s="153">
        <v>953.71747673022173</v>
      </c>
      <c r="V33" s="153">
        <v>902.78432673022166</v>
      </c>
      <c r="W33" s="153">
        <v>833.05383673022163</v>
      </c>
      <c r="X33" s="153">
        <v>766.76635673022167</v>
      </c>
      <c r="Y33" s="153">
        <v>717.31728673022167</v>
      </c>
    </row>
    <row r="34" spans="1:25" ht="15.75" x14ac:dyDescent="0.2">
      <c r="A34" s="152">
        <v>22</v>
      </c>
      <c r="B34" s="153">
        <v>705.04248673022164</v>
      </c>
      <c r="C34" s="153">
        <v>693.10381673022164</v>
      </c>
      <c r="D34" s="153">
        <v>693.13524673022164</v>
      </c>
      <c r="E34" s="153">
        <v>712.85921673022165</v>
      </c>
      <c r="F34" s="153">
        <v>766.43014673022162</v>
      </c>
      <c r="G34" s="153">
        <v>786.73945673022172</v>
      </c>
      <c r="H34" s="153">
        <v>848.9569967302217</v>
      </c>
      <c r="I34" s="153">
        <v>989.79030673022169</v>
      </c>
      <c r="J34" s="153">
        <v>998.33417673022166</v>
      </c>
      <c r="K34" s="153">
        <v>978.81292673022165</v>
      </c>
      <c r="L34" s="153">
        <v>950.88455673022168</v>
      </c>
      <c r="M34" s="153">
        <v>946.29193673022166</v>
      </c>
      <c r="N34" s="153">
        <v>943.00143673022171</v>
      </c>
      <c r="O34" s="153">
        <v>956.8660867302217</v>
      </c>
      <c r="P34" s="153">
        <v>972.15648673022167</v>
      </c>
      <c r="Q34" s="153">
        <v>984.08544673022163</v>
      </c>
      <c r="R34" s="153">
        <v>972.25081673022169</v>
      </c>
      <c r="S34" s="153">
        <v>958.66467673022169</v>
      </c>
      <c r="T34" s="153">
        <v>973.9601067302217</v>
      </c>
      <c r="U34" s="153">
        <v>950.53495673022167</v>
      </c>
      <c r="V34" s="153">
        <v>891.03676673022164</v>
      </c>
      <c r="W34" s="153">
        <v>836.70613673022171</v>
      </c>
      <c r="X34" s="153">
        <v>775.33335673022168</v>
      </c>
      <c r="Y34" s="153">
        <v>739.58041673022171</v>
      </c>
    </row>
    <row r="35" spans="1:25" ht="15.75" x14ac:dyDescent="0.2">
      <c r="A35" s="152">
        <v>23</v>
      </c>
      <c r="B35" s="153">
        <v>739.52587673022163</v>
      </c>
      <c r="C35" s="153">
        <v>694.29105673022173</v>
      </c>
      <c r="D35" s="153">
        <v>702.55928673022163</v>
      </c>
      <c r="E35" s="153">
        <v>739.93015673022171</v>
      </c>
      <c r="F35" s="153">
        <v>781.21072673022172</v>
      </c>
      <c r="G35" s="153">
        <v>868.19825673022171</v>
      </c>
      <c r="H35" s="153">
        <v>978.46774673022173</v>
      </c>
      <c r="I35" s="153">
        <v>1121.5629067302216</v>
      </c>
      <c r="J35" s="153">
        <v>1147.8779867302217</v>
      </c>
      <c r="K35" s="153">
        <v>1122.8972667302216</v>
      </c>
      <c r="L35" s="153">
        <v>1103.8759267302216</v>
      </c>
      <c r="M35" s="153">
        <v>1089.1256667302216</v>
      </c>
      <c r="N35" s="153">
        <v>1072.5431067302216</v>
      </c>
      <c r="O35" s="153">
        <v>1086.3521767302216</v>
      </c>
      <c r="P35" s="153">
        <v>1094.3249067302215</v>
      </c>
      <c r="Q35" s="153">
        <v>1078.7277167302216</v>
      </c>
      <c r="R35" s="153">
        <v>1082.0698667302215</v>
      </c>
      <c r="S35" s="153">
        <v>1059.7859867302216</v>
      </c>
      <c r="T35" s="153">
        <v>1032.5234567302216</v>
      </c>
      <c r="U35" s="153">
        <v>1004.6018467302217</v>
      </c>
      <c r="V35" s="153">
        <v>917.06288673022163</v>
      </c>
      <c r="W35" s="153">
        <v>857.26540673022168</v>
      </c>
      <c r="X35" s="153">
        <v>760.48637673022165</v>
      </c>
      <c r="Y35" s="153">
        <v>703.45993673022167</v>
      </c>
    </row>
    <row r="36" spans="1:25" ht="15.75" x14ac:dyDescent="0.2">
      <c r="A36" s="152">
        <v>24</v>
      </c>
      <c r="B36" s="153">
        <v>763.44127673022172</v>
      </c>
      <c r="C36" s="153">
        <v>713.26898673022163</v>
      </c>
      <c r="D36" s="153">
        <v>728.08449673022164</v>
      </c>
      <c r="E36" s="153">
        <v>761.17022673022166</v>
      </c>
      <c r="F36" s="153">
        <v>782.86423673022171</v>
      </c>
      <c r="G36" s="153">
        <v>839.09497673022167</v>
      </c>
      <c r="H36" s="153">
        <v>914.7187067302217</v>
      </c>
      <c r="I36" s="153">
        <v>1056.4869067302216</v>
      </c>
      <c r="J36" s="153">
        <v>1074.9057867302215</v>
      </c>
      <c r="K36" s="153">
        <v>1063.9036267302215</v>
      </c>
      <c r="L36" s="153">
        <v>1046.3606367302216</v>
      </c>
      <c r="M36" s="153">
        <v>1053.2036767302216</v>
      </c>
      <c r="N36" s="153">
        <v>1042.6724767302217</v>
      </c>
      <c r="O36" s="153">
        <v>1053.8578867302215</v>
      </c>
      <c r="P36" s="153">
        <v>1080.8490467302215</v>
      </c>
      <c r="Q36" s="153">
        <v>1093.7962767302215</v>
      </c>
      <c r="R36" s="153">
        <v>1094.5934167302216</v>
      </c>
      <c r="S36" s="153">
        <v>1082.7122367302215</v>
      </c>
      <c r="T36" s="153">
        <v>1068.2647967302216</v>
      </c>
      <c r="U36" s="153">
        <v>1037.6174067302215</v>
      </c>
      <c r="V36" s="153">
        <v>946.29863673022169</v>
      </c>
      <c r="W36" s="153">
        <v>889.85880673022166</v>
      </c>
      <c r="X36" s="153">
        <v>786.29783673022166</v>
      </c>
      <c r="Y36" s="153">
        <v>755.19504673022163</v>
      </c>
    </row>
    <row r="37" spans="1:25" ht="15.75" x14ac:dyDescent="0.2">
      <c r="A37" s="152">
        <v>25</v>
      </c>
      <c r="B37" s="153">
        <v>695.55468673022165</v>
      </c>
      <c r="C37" s="153">
        <v>695.75034673022162</v>
      </c>
      <c r="D37" s="153">
        <v>697.35821673022167</v>
      </c>
      <c r="E37" s="153">
        <v>704.58504673022173</v>
      </c>
      <c r="F37" s="153">
        <v>759.77345673022171</v>
      </c>
      <c r="G37" s="153">
        <v>786.90330673022163</v>
      </c>
      <c r="H37" s="153">
        <v>827.70785673022169</v>
      </c>
      <c r="I37" s="153">
        <v>950.62402673022166</v>
      </c>
      <c r="J37" s="153">
        <v>975.49370673022167</v>
      </c>
      <c r="K37" s="153">
        <v>961.4677167302217</v>
      </c>
      <c r="L37" s="153">
        <v>953.11440673022173</v>
      </c>
      <c r="M37" s="153">
        <v>952.12343673022167</v>
      </c>
      <c r="N37" s="153">
        <v>948.80656673022168</v>
      </c>
      <c r="O37" s="153">
        <v>960.56546673022171</v>
      </c>
      <c r="P37" s="153">
        <v>976.64090673022167</v>
      </c>
      <c r="Q37" s="153">
        <v>995.00142673022162</v>
      </c>
      <c r="R37" s="153">
        <v>1004.2011067302217</v>
      </c>
      <c r="S37" s="153">
        <v>994.26405673022168</v>
      </c>
      <c r="T37" s="153">
        <v>978.38503673022171</v>
      </c>
      <c r="U37" s="153">
        <v>954.77507673022171</v>
      </c>
      <c r="V37" s="153">
        <v>923.65313673022172</v>
      </c>
      <c r="W37" s="153">
        <v>891.19136673022172</v>
      </c>
      <c r="X37" s="153">
        <v>788.37048673022173</v>
      </c>
      <c r="Y37" s="153">
        <v>754.72584673022163</v>
      </c>
    </row>
    <row r="38" spans="1:25" ht="15.75" x14ac:dyDescent="0.2">
      <c r="A38" s="152">
        <v>26</v>
      </c>
      <c r="B38" s="153">
        <v>716.75581673022168</v>
      </c>
      <c r="C38" s="153">
        <v>704.14318673022171</v>
      </c>
      <c r="D38" s="153">
        <v>692.45580673022164</v>
      </c>
      <c r="E38" s="153">
        <v>693.68805673022166</v>
      </c>
      <c r="F38" s="153">
        <v>730.40058673022168</v>
      </c>
      <c r="G38" s="153">
        <v>766.54542673022172</v>
      </c>
      <c r="H38" s="153">
        <v>786.20022673022163</v>
      </c>
      <c r="I38" s="153">
        <v>858.36187673022164</v>
      </c>
      <c r="J38" s="153">
        <v>940.23576673022171</v>
      </c>
      <c r="K38" s="153">
        <v>953.84165673022164</v>
      </c>
      <c r="L38" s="153">
        <v>955.49174673022162</v>
      </c>
      <c r="M38" s="153">
        <v>945.34302673022171</v>
      </c>
      <c r="N38" s="153">
        <v>933.33796673022164</v>
      </c>
      <c r="O38" s="153">
        <v>942.04046673022162</v>
      </c>
      <c r="P38" s="153">
        <v>961.39210673022171</v>
      </c>
      <c r="Q38" s="153">
        <v>1001.3247467302217</v>
      </c>
      <c r="R38" s="153">
        <v>1010.5987167302217</v>
      </c>
      <c r="S38" s="153">
        <v>1012.2133467302217</v>
      </c>
      <c r="T38" s="153">
        <v>978.50769673022171</v>
      </c>
      <c r="U38" s="153">
        <v>857.40502673022172</v>
      </c>
      <c r="V38" s="153">
        <v>783.36844673022165</v>
      </c>
      <c r="W38" s="153">
        <v>779.35117673022171</v>
      </c>
      <c r="X38" s="153">
        <v>753.28738673022167</v>
      </c>
      <c r="Y38" s="153">
        <v>709.97656673022163</v>
      </c>
    </row>
    <row r="39" spans="1:25" ht="15.75" x14ac:dyDescent="0.2">
      <c r="A39" s="152">
        <v>27</v>
      </c>
      <c r="B39" s="153">
        <v>693.91866673022173</v>
      </c>
      <c r="C39" s="153">
        <v>691.91209673022172</v>
      </c>
      <c r="D39" s="153">
        <v>691.43312673022172</v>
      </c>
      <c r="E39" s="153">
        <v>691.29335673022172</v>
      </c>
      <c r="F39" s="153">
        <v>691.9066567302217</v>
      </c>
      <c r="G39" s="153">
        <v>742.09359673022163</v>
      </c>
      <c r="H39" s="153">
        <v>774.54190673022163</v>
      </c>
      <c r="I39" s="153">
        <v>781.08446673022172</v>
      </c>
      <c r="J39" s="153">
        <v>809.17204673022172</v>
      </c>
      <c r="K39" s="153">
        <v>877.48143673022173</v>
      </c>
      <c r="L39" s="153">
        <v>888.08540673022173</v>
      </c>
      <c r="M39" s="153">
        <v>884.99380673022165</v>
      </c>
      <c r="N39" s="153">
        <v>887.79314673022168</v>
      </c>
      <c r="O39" s="153">
        <v>902.71758673022168</v>
      </c>
      <c r="P39" s="153">
        <v>921.57868673022165</v>
      </c>
      <c r="Q39" s="153">
        <v>948.02543673022171</v>
      </c>
      <c r="R39" s="153">
        <v>1030.7043867302216</v>
      </c>
      <c r="S39" s="153">
        <v>973.78972673022167</v>
      </c>
      <c r="T39" s="153">
        <v>964.6090167302217</v>
      </c>
      <c r="U39" s="153">
        <v>927.99776673022166</v>
      </c>
      <c r="V39" s="153">
        <v>874.19933673022172</v>
      </c>
      <c r="W39" s="153">
        <v>780.93617673022163</v>
      </c>
      <c r="X39" s="153">
        <v>749.05390673022168</v>
      </c>
      <c r="Y39" s="153">
        <v>702.03461673022173</v>
      </c>
    </row>
    <row r="40" spans="1:25" ht="15.75" x14ac:dyDescent="0.2">
      <c r="A40" s="152">
        <v>28</v>
      </c>
      <c r="B40" s="153">
        <v>693.22307673022169</v>
      </c>
      <c r="C40" s="153">
        <v>691.37286673022163</v>
      </c>
      <c r="D40" s="153">
        <v>691.37771673022166</v>
      </c>
      <c r="E40" s="153">
        <v>691.84835673022167</v>
      </c>
      <c r="F40" s="153">
        <v>752.20093673022166</v>
      </c>
      <c r="G40" s="153">
        <v>807.38831673022173</v>
      </c>
      <c r="H40" s="153">
        <v>846.07146673022169</v>
      </c>
      <c r="I40" s="153">
        <v>937.46714673022166</v>
      </c>
      <c r="J40" s="153">
        <v>1000.7518367302217</v>
      </c>
      <c r="K40" s="153">
        <v>1006.9278667302217</v>
      </c>
      <c r="L40" s="153">
        <v>998.29172673022163</v>
      </c>
      <c r="M40" s="153">
        <v>996.27400673022169</v>
      </c>
      <c r="N40" s="153">
        <v>987.08657673022162</v>
      </c>
      <c r="O40" s="153">
        <v>997.97031673022173</v>
      </c>
      <c r="P40" s="153">
        <v>981.86667673022168</v>
      </c>
      <c r="Q40" s="153">
        <v>1001.5368767302217</v>
      </c>
      <c r="R40" s="153">
        <v>1006.4629967302217</v>
      </c>
      <c r="S40" s="153">
        <v>951.68993673022169</v>
      </c>
      <c r="T40" s="153">
        <v>932.96800673022165</v>
      </c>
      <c r="U40" s="153">
        <v>883.17626673022164</v>
      </c>
      <c r="V40" s="153">
        <v>845.99688673022172</v>
      </c>
      <c r="W40" s="153">
        <v>811.54383673022164</v>
      </c>
      <c r="X40" s="153">
        <v>741.56950673022163</v>
      </c>
      <c r="Y40" s="153">
        <v>704.28923673022166</v>
      </c>
    </row>
    <row r="41" spans="1:25" ht="15.75" x14ac:dyDescent="0.2">
      <c r="A41" s="152">
        <v>29</v>
      </c>
      <c r="B41" s="153">
        <v>692.13452673022164</v>
      </c>
      <c r="C41" s="153">
        <v>691.7448667302217</v>
      </c>
      <c r="D41" s="153">
        <v>684.14731673022163</v>
      </c>
      <c r="E41" s="153">
        <v>688.27982673022166</v>
      </c>
      <c r="F41" s="153">
        <v>693.36785673022166</v>
      </c>
      <c r="G41" s="153">
        <v>737.7306367302217</v>
      </c>
      <c r="H41" s="153">
        <v>769.58750673022166</v>
      </c>
      <c r="I41" s="153">
        <v>787.2022267302217</v>
      </c>
      <c r="J41" s="153">
        <v>858.97217673022169</v>
      </c>
      <c r="K41" s="153">
        <v>861.20603673022163</v>
      </c>
      <c r="L41" s="153">
        <v>860.91576673022166</v>
      </c>
      <c r="M41" s="153">
        <v>857.6660667302217</v>
      </c>
      <c r="N41" s="153">
        <v>831.64647673022171</v>
      </c>
      <c r="O41" s="153">
        <v>874.47215673022163</v>
      </c>
      <c r="P41" s="153">
        <v>885.9299367302217</v>
      </c>
      <c r="Q41" s="153">
        <v>895.82912673022167</v>
      </c>
      <c r="R41" s="153">
        <v>902.90077673022165</v>
      </c>
      <c r="S41" s="153">
        <v>892.34265673022173</v>
      </c>
      <c r="T41" s="153">
        <v>874.11330673022167</v>
      </c>
      <c r="U41" s="153">
        <v>843.18562673022166</v>
      </c>
      <c r="V41" s="153">
        <v>779.93574673022169</v>
      </c>
      <c r="W41" s="153">
        <v>747.77762673022164</v>
      </c>
      <c r="X41" s="153">
        <v>721.45696673022167</v>
      </c>
      <c r="Y41" s="153">
        <v>691.36737673022162</v>
      </c>
    </row>
    <row r="42" spans="1:25" ht="15.75" x14ac:dyDescent="0.2">
      <c r="A42" s="152">
        <v>30</v>
      </c>
      <c r="B42" s="153">
        <v>690.54123673022173</v>
      </c>
      <c r="C42" s="153">
        <v>681.39573673022164</v>
      </c>
      <c r="D42" s="153">
        <v>591.41202673022167</v>
      </c>
      <c r="E42" s="153">
        <v>649.58904673022164</v>
      </c>
      <c r="F42" s="153">
        <v>689.22290673022167</v>
      </c>
      <c r="G42" s="153">
        <v>769.7270367302217</v>
      </c>
      <c r="H42" s="153">
        <v>782.07236673022169</v>
      </c>
      <c r="I42" s="153">
        <v>830.99343673022167</v>
      </c>
      <c r="J42" s="153">
        <v>892.1802067302217</v>
      </c>
      <c r="K42" s="153">
        <v>882.10959673022171</v>
      </c>
      <c r="L42" s="153">
        <v>867.27594673022168</v>
      </c>
      <c r="M42" s="153">
        <v>862.8457767302217</v>
      </c>
      <c r="N42" s="153">
        <v>862.34288673022172</v>
      </c>
      <c r="O42" s="153">
        <v>870.26946673022167</v>
      </c>
      <c r="P42" s="153">
        <v>880.66710673022169</v>
      </c>
      <c r="Q42" s="153">
        <v>879.52344673022162</v>
      </c>
      <c r="R42" s="153">
        <v>846.28769673022168</v>
      </c>
      <c r="S42" s="153">
        <v>853.31671673022163</v>
      </c>
      <c r="T42" s="153">
        <v>873.63273673022172</v>
      </c>
      <c r="U42" s="153">
        <v>869.09104673022171</v>
      </c>
      <c r="V42" s="153">
        <v>847.77295673022172</v>
      </c>
      <c r="W42" s="153">
        <v>807.51831673022173</v>
      </c>
      <c r="X42" s="153">
        <v>764.2605367302217</v>
      </c>
      <c r="Y42" s="153">
        <v>723.01914673022168</v>
      </c>
    </row>
    <row r="43" spans="1:25" ht="15" customHeight="1" x14ac:dyDescent="0.2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</row>
    <row r="44" spans="1:25" ht="9.75" customHeight="1" x14ac:dyDescent="0.2">
      <c r="A44" s="155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</row>
    <row r="45" spans="1:25" ht="15.75" x14ac:dyDescent="0.25">
      <c r="A45" s="271" t="s">
        <v>65</v>
      </c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2">
        <f>[2]Расчет!$F$64*1000</f>
        <v>392385.31910954294</v>
      </c>
      <c r="O45" s="272"/>
      <c r="P45" s="157"/>
      <c r="Q45" s="157"/>
      <c r="R45" s="157"/>
      <c r="S45" s="157"/>
      <c r="T45" s="157"/>
      <c r="U45" s="157"/>
      <c r="V45" s="157"/>
      <c r="W45" s="157"/>
      <c r="X45" s="157"/>
      <c r="Y45" s="157"/>
    </row>
    <row r="46" spans="1:25" ht="15.75" x14ac:dyDescent="0.25">
      <c r="A46" s="157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</row>
    <row r="47" spans="1:25" ht="15.75" customHeight="1" x14ac:dyDescent="0.25">
      <c r="A47" s="273"/>
      <c r="B47" s="274"/>
      <c r="C47" s="274"/>
      <c r="D47" s="274"/>
      <c r="E47" s="274"/>
      <c r="F47" s="274"/>
      <c r="G47" s="274"/>
      <c r="H47" s="274"/>
      <c r="I47" s="274"/>
      <c r="J47" s="275"/>
      <c r="K47" s="279" t="s">
        <v>10</v>
      </c>
      <c r="L47" s="279"/>
      <c r="M47" s="279"/>
      <c r="N47" s="279"/>
      <c r="O47" s="157"/>
      <c r="P47" s="157"/>
      <c r="Q47" s="157"/>
      <c r="R47" s="157"/>
      <c r="S47" s="157"/>
      <c r="T47" s="157"/>
      <c r="U47" s="158"/>
      <c r="V47" s="158"/>
      <c r="W47" s="158"/>
      <c r="X47" s="158"/>
      <c r="Y47" s="158"/>
    </row>
    <row r="48" spans="1:25" ht="15.75" x14ac:dyDescent="0.25">
      <c r="A48" s="276"/>
      <c r="B48" s="277"/>
      <c r="C48" s="277"/>
      <c r="D48" s="277"/>
      <c r="E48" s="277"/>
      <c r="F48" s="277"/>
      <c r="G48" s="277"/>
      <c r="H48" s="277"/>
      <c r="I48" s="277"/>
      <c r="J48" s="278"/>
      <c r="K48" s="280" t="s">
        <v>66</v>
      </c>
      <c r="L48" s="280"/>
      <c r="M48" s="280" t="s">
        <v>11</v>
      </c>
      <c r="N48" s="280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58"/>
    </row>
    <row r="49" spans="1:25" ht="15.75" x14ac:dyDescent="0.25">
      <c r="A49" s="262" t="s">
        <v>67</v>
      </c>
      <c r="B49" s="263"/>
      <c r="C49" s="263"/>
      <c r="D49" s="263"/>
      <c r="E49" s="263"/>
      <c r="F49" s="263"/>
      <c r="G49" s="263"/>
      <c r="H49" s="263"/>
      <c r="I49" s="263"/>
      <c r="J49" s="264"/>
      <c r="K49" s="265">
        <f>[2]Расчет!$F$58*1000</f>
        <v>1779.19</v>
      </c>
      <c r="L49" s="265"/>
      <c r="M49" s="265">
        <f>[2]Расчет!$F$57*1000</f>
        <v>1931.76</v>
      </c>
      <c r="N49" s="265"/>
      <c r="O49" s="157"/>
      <c r="P49" s="157"/>
      <c r="Q49" s="157"/>
      <c r="R49" s="158"/>
      <c r="S49" s="158"/>
      <c r="T49" s="158"/>
      <c r="U49" s="158"/>
      <c r="V49" s="158"/>
      <c r="W49" s="158"/>
      <c r="X49" s="158"/>
      <c r="Y49" s="158"/>
    </row>
    <row r="50" spans="1:25" ht="50.25" customHeight="1" x14ac:dyDescent="0.25">
      <c r="A50" s="262" t="s">
        <v>68</v>
      </c>
      <c r="B50" s="263"/>
      <c r="C50" s="263"/>
      <c r="D50" s="263"/>
      <c r="E50" s="263"/>
      <c r="F50" s="263"/>
      <c r="G50" s="263"/>
      <c r="H50" s="263"/>
      <c r="I50" s="263"/>
      <c r="J50" s="264"/>
      <c r="K50" s="266">
        <v>25.36614799250383</v>
      </c>
      <c r="L50" s="267"/>
      <c r="M50" s="266">
        <v>25.36614799250383</v>
      </c>
      <c r="N50" s="267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</row>
    <row r="51" spans="1:25" ht="15" x14ac:dyDescent="0.25">
      <c r="A51" s="159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</row>
  </sheetData>
  <mergeCells count="21"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  <mergeCell ref="A10:Y10"/>
    <mergeCell ref="A11:A12"/>
    <mergeCell ref="B11:Y11"/>
    <mergeCell ref="A45:M45"/>
    <mergeCell ref="N45:O45"/>
    <mergeCell ref="A49:J49"/>
    <mergeCell ref="K49:L49"/>
    <mergeCell ref="M49:N49"/>
    <mergeCell ref="A50:J50"/>
    <mergeCell ref="K50:L50"/>
    <mergeCell ref="M50:N50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ЦК</vt:lpstr>
      <vt:lpstr>3 ЦК</vt:lpstr>
      <vt:lpstr>5 ЦК</vt:lpstr>
      <vt:lpstr>3 ЦК (СЭС)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2016-01-13T07:48:55Z</dcterms:created>
  <dcterms:modified xsi:type="dcterms:W3CDTF">2016-01-25T05:12:38Z</dcterms:modified>
</cp:coreProperties>
</file>