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0260" activeTab="4"/>
  </bookViews>
  <sheets>
    <sheet name="1 ЦК" sheetId="1" r:id="rId1"/>
    <sheet name="3 ЦК" sheetId="2" r:id="rId2"/>
    <sheet name="5 ЦК" sheetId="3" r:id="rId3"/>
    <sheet name="Потери" sheetId="4" r:id="rId4"/>
    <sheet name="3 ЦК (СЭС)" sheetId="5" r:id="rId5"/>
  </sheets>
  <externalReferences>
    <externalReference r:id="rId6"/>
  </externalReferences>
  <definedNames>
    <definedName name="_fio1" localSheetId="4">#REF!</definedName>
    <definedName name="_fio1">#REF!</definedName>
    <definedName name="_fio2" localSheetId="4">#REF!</definedName>
    <definedName name="_fio2">#REF!</definedName>
    <definedName name="_tst1" localSheetId="4">#REF!</definedName>
    <definedName name="_tst1">#REF!</definedName>
    <definedName name="_tst2" localSheetId="4">#REF!</definedName>
    <definedName name="_tst2">#REF!</definedName>
    <definedName name="_tst3" localSheetId="4">#REF!</definedName>
    <definedName name="_tst3">#REF!</definedName>
    <definedName name="_tst4" localSheetId="4">#REF!</definedName>
    <definedName name="_tst4">#REF!</definedName>
    <definedName name="_tst5" localSheetId="4">#REF!</definedName>
    <definedName name="_tst5">#REF!</definedName>
    <definedName name="ADDR_OC" localSheetId="4">#REF!</definedName>
    <definedName name="ADDR_OC">#REF!</definedName>
    <definedName name="buyer" localSheetId="4">#REF!</definedName>
    <definedName name="buyer">#REF!</definedName>
    <definedName name="buyer_adr" localSheetId="4">#REF!</definedName>
    <definedName name="buyer_adr">#REF!</definedName>
    <definedName name="buyer_dog" localSheetId="4">#REF!</definedName>
    <definedName name="buyer_dog">#REF!</definedName>
    <definedName name="buyer_innkpp" localSheetId="4">#REF!</definedName>
    <definedName name="buyer_innkpp">#REF!</definedName>
    <definedName name="CAPT" localSheetId="4">#REF!</definedName>
    <definedName name="CAPT">#REF!</definedName>
    <definedName name="cargo" localSheetId="4">#REF!</definedName>
    <definedName name="cargo">#REF!</definedName>
    <definedName name="duties1" localSheetId="4">#REF!</definedName>
    <definedName name="duties1">#REF!</definedName>
    <definedName name="duties2" localSheetId="4">#REF!</definedName>
    <definedName name="duties2">#REF!</definedName>
    <definedName name="FOR_PERIOD" localSheetId="4">#REF!</definedName>
    <definedName name="FOR_PERIOD">#REF!</definedName>
    <definedName name="gtp" localSheetId="4">#REF!</definedName>
    <definedName name="gtp">#REF!</definedName>
    <definedName name="lv_auth1" localSheetId="4">#REF!</definedName>
    <definedName name="lv_auth1">#REF!</definedName>
    <definedName name="lv_auth2" localSheetId="4">#REF!</definedName>
    <definedName name="lv_auth2">#REF!</definedName>
    <definedName name="main_table" localSheetId="4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 localSheetId="4">#REF!</definedName>
    <definedName name="NAME_OC">#REF!</definedName>
    <definedName name="number_schet" localSheetId="4">#REF!</definedName>
    <definedName name="number_schet">#REF!</definedName>
    <definedName name="PRICE_ТЭК">#REF!</definedName>
    <definedName name="RANGE" localSheetId="4">#REF!</definedName>
    <definedName name="RANGE">#REF!</definedName>
    <definedName name="seller" localSheetId="4">#REF!</definedName>
    <definedName name="seller">#REF!</definedName>
    <definedName name="seller_adr" localSheetId="4">#REF!</definedName>
    <definedName name="seller_adr">#REF!</definedName>
    <definedName name="seller_innkpp" localSheetId="4">#REF!</definedName>
    <definedName name="seller_innkpp">#REF!</definedName>
    <definedName name="seller_name" localSheetId="4">#REF!</definedName>
    <definedName name="seller_name">#REF!</definedName>
    <definedName name="spell_sum" localSheetId="4">#REF!</definedName>
    <definedName name="spell_sum">#REF!</definedName>
    <definedName name="subjects" localSheetId="4">#REF!</definedName>
    <definedName name="subjects">#REF!</definedName>
    <definedName name="subsum_table" localSheetId="4">#REF!</definedName>
    <definedName name="subsum_table">#REF!</definedName>
    <definedName name="TM" localSheetId="4">#REF!</definedName>
    <definedName name="TM">#REF!</definedName>
    <definedName name="VKBEZ" localSheetId="4">#REF!</definedName>
    <definedName name="VKBEZ">#REF!</definedName>
    <definedName name="_xlnm.Database" localSheetId="4">#REF!</definedName>
    <definedName name="_xlnm.Database">#REF!</definedName>
    <definedName name="мил">{0,"овz";1,"z";2,"аz";5,"овz"}</definedName>
    <definedName name="_xlnm.Print_Area" localSheetId="0">'1 ЦК'!$A$1:$F$41</definedName>
    <definedName name="_xlnm.Print_Area" localSheetId="1">'3 ЦК'!$A$1:$D$23</definedName>
    <definedName name="_xlnm.Print_Area" localSheetId="4">'3 ЦК (СЭС)'!$A$1:$Y$77</definedName>
    <definedName name="_xlnm.Print_Area" localSheetId="2">'5 ЦК'!$A$1:$F$27</definedName>
    <definedName name="_xlnm.Print_Area" localSheetId="3">Потери!$A$1:$J$8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D12" i="3" l="1"/>
  <c r="E11" i="3"/>
  <c r="H3" i="3"/>
  <c r="H2" i="3"/>
  <c r="D25" i="3"/>
  <c r="H3" i="2"/>
  <c r="A5" i="2" s="1"/>
  <c r="H2" i="2"/>
  <c r="D23" i="2"/>
  <c r="D26" i="3"/>
  <c r="J8" i="4" s="1"/>
  <c r="E38" i="1"/>
  <c r="E19" i="1"/>
  <c r="E15" i="1" s="1"/>
  <c r="A5" i="1"/>
  <c r="A4" i="3" s="1"/>
  <c r="F19" i="1" l="1"/>
  <c r="F15" i="1" s="1"/>
  <c r="F14" i="1" s="1"/>
  <c r="D19" i="1"/>
  <c r="D15" i="1" s="1"/>
  <c r="D14" i="1" s="1"/>
  <c r="G14" i="1" s="1"/>
  <c r="E14" i="1"/>
  <c r="E12" i="3"/>
  <c r="F11" i="3"/>
  <c r="F12" i="3" s="1"/>
  <c r="E37" i="1"/>
  <c r="E33" i="1" s="1"/>
  <c r="E32" i="1" s="1"/>
  <c r="J7" i="4"/>
  <c r="D39" i="1"/>
  <c r="D21" i="2"/>
  <c r="D19" i="2" s="1"/>
  <c r="D15" i="2" s="1"/>
  <c r="D14" i="2" s="1"/>
  <c r="E25" i="3"/>
  <c r="E21" i="3" s="1"/>
  <c r="E15" i="3" s="1"/>
  <c r="E14" i="3" s="1"/>
  <c r="D38" i="1"/>
  <c r="F25" i="3"/>
  <c r="D37" i="1" l="1"/>
  <c r="D33" i="1" s="1"/>
  <c r="D32" i="1" s="1"/>
  <c r="G32" i="1" s="1"/>
  <c r="D14" i="3"/>
  <c r="D15" i="3" s="1"/>
  <c r="D21" i="3" s="1"/>
  <c r="F14" i="3"/>
  <c r="F15" i="3" s="1"/>
  <c r="F21" i="3" s="1"/>
</calcChain>
</file>

<file path=xl/sharedStrings.xml><?xml version="1.0" encoding="utf-8"?>
<sst xmlns="http://schemas.openxmlformats.org/spreadsheetml/2006/main" count="184" uniqueCount="73">
  <si>
    <t>Нерегулируемые цены на электрическую энергию (мощность),</t>
  </si>
  <si>
    <t>на территории Тюменской области, ХМАО и ЯНАО в августе 2016 года (прогноз)</t>
  </si>
  <si>
    <t>поставляемую ООО "Сургутэнергосбыт"</t>
  </si>
  <si>
    <t xml:space="preserve">на территории Тюменской области, ХМАО и ЯНАО в июле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</si>
  <si>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</si>
  <si>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</si>
  <si>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</si>
  <si>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</si>
  <si>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</si>
  <si>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</si>
  <si>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</si>
  <si>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СНI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</si>
  <si>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</si>
  <si>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</si>
  <si>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</si>
  <si>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</si>
  <si>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</si>
  <si>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</si>
  <si>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</si>
  <si>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</si>
  <si>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</si>
  <si>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</si>
  <si>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</si>
  <si>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</si>
  <si>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СН1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</si>
  <si>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</si>
  <si>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</si>
  <si>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</si>
  <si>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</si>
  <si>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</si>
  <si>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</si>
  <si>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</si>
  <si>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</si>
  <si>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</si>
  <si>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</si>
  <si>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2. Третья ценовая категория</t>
  </si>
  <si>
    <t>ВН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</si>
  <si>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</si>
  <si>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</si>
  <si>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</si>
  <si>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</si>
  <si>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</si>
  <si>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</si>
  <si>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</si>
  <si>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</si>
  <si>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</si>
  <si>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</si>
  <si>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</si>
  <si>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</si>
  <si>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</si>
  <si>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</si>
  <si>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</si>
  <si>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</si>
  <si>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</si>
  <si>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</si>
  <si>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</si>
  <si>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</si>
  <si>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июль 2016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</si>
  <si>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</si>
  <si>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</si>
  <si>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</si>
  <si>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</si>
  <si>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</si>
  <si>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</si>
  <si>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Нерегулируемые цены в зоне деятельности ООО "Сургутэнергосбыт"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</si>
  <si>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</si>
  <si>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</si>
  <si>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3. Третья ценовая категория</t>
  </si>
  <si>
    <t>1. Ставка за электрическую энергию, рублей/МВт*ч без НДС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</si>
  <si>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</si>
  <si>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</si>
  <si>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t xml:space="preserve"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                         рублей/МВт*ч </t>
  </si>
  <si>
    <r>
      <t xml:space="preserve"> на территории Тюменской области, ХМАО и ЯНАО в июле 2016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</si>
</sst>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_-;\-* #,##0_-;_-* &quot;-&quot;_-;_-@_-"/>
    <numFmt numFmtId="169" formatCode="_-* #,##0.00_-;\-* #,##0.00_-;_-* &quot;-&quot;??_-;_-@_-"/>
    <numFmt numFmtId="170" formatCode="_-&quot;Ј&quot;* #,##0_-;\-&quot;Ј&quot;* #,##0_-;_-&quot;Ј&quot;* &quot;-&quot;_-;_-@_-"/>
    <numFmt numFmtId="171" formatCode="_-&quot;Ј&quot;* #,##0.00_-;\-&quot;Ј&quot;* #,##0.00_-;_-&quot;Ј&quot;* &quot;-&quot;??_-;_-@_-"/>
    <numFmt numFmtId="172" formatCode="0.00_)"/>
    <numFmt numFmtId="173" formatCode="_(* #,##0.00_);_(* \(#,##0.00\);_(* &quot;-&quot;??_);_(@_)"/>
    <numFmt numFmtId="174" formatCode="#,##0.000000"/>
  </numFmts>
  <fonts count="6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26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4" fillId="0" borderId="0"/>
    <xf numFmtId="0" fontId="25" fillId="0" borderId="77" applyNumberFormat="0" applyFill="0" applyAlignment="0" applyProtection="0"/>
    <xf numFmtId="0" fontId="4" fillId="0" borderId="0"/>
    <xf numFmtId="0" fontId="4" fillId="0" borderId="0"/>
    <xf numFmtId="0" fontId="26" fillId="0" borderId="0"/>
    <xf numFmtId="0" fontId="26" fillId="0" borderId="0"/>
    <xf numFmtId="4" fontId="27" fillId="0" borderId="0">
      <alignment vertical="center"/>
    </xf>
    <xf numFmtId="0" fontId="24" fillId="0" borderId="0"/>
    <xf numFmtId="0" fontId="26" fillId="0" borderId="0"/>
    <xf numFmtId="4" fontId="27" fillId="0" borderId="0">
      <alignment vertical="center"/>
    </xf>
    <xf numFmtId="0" fontId="28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4" fontId="27" fillId="0" borderId="0">
      <alignment vertical="center"/>
    </xf>
    <xf numFmtId="0" fontId="24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6" fillId="0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8" fontId="30" fillId="19" borderId="0" applyNumberFormat="0" applyBorder="0" applyAlignment="0" applyProtection="0"/>
    <xf numFmtId="10" fontId="30" fillId="20" borderId="15" applyNumberFormat="0" applyBorder="0" applyAlignment="0" applyProtection="0"/>
    <xf numFmtId="37" fontId="31" fillId="0" borderId="0"/>
    <xf numFmtId="37" fontId="31" fillId="0" borderId="0"/>
    <xf numFmtId="37" fontId="31" fillId="0" borderId="0"/>
    <xf numFmtId="0" fontId="4" fillId="0" borderId="0"/>
    <xf numFmtId="172" fontId="32" fillId="0" borderId="0"/>
    <xf numFmtId="1" fontId="4" fillId="0" borderId="0">
      <alignment horizontal="right"/>
    </xf>
    <xf numFmtId="0" fontId="24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4" borderId="0" applyNumberFormat="0" applyBorder="0" applyAlignment="0" applyProtection="0"/>
    <xf numFmtId="0" fontId="33" fillId="10" borderId="78" applyNumberFormat="0" applyAlignment="0" applyProtection="0"/>
    <xf numFmtId="0" fontId="34" fillId="25" borderId="79" applyNumberFormat="0" applyAlignment="0" applyProtection="0"/>
    <xf numFmtId="0" fontId="35" fillId="25" borderId="78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5" fillId="0" borderId="80" applyNumberFormat="0" applyFill="0" applyAlignment="0" applyProtection="0"/>
    <xf numFmtId="0" fontId="38" fillId="7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26" borderId="81" applyNumberFormat="0" applyFont="0" applyAlignment="0" applyProtection="0"/>
    <xf numFmtId="0" fontId="41" fillId="0" borderId="0"/>
    <xf numFmtId="0" fontId="42" fillId="0" borderId="82" applyNumberFormat="0" applyFill="0" applyAlignment="0" applyProtection="0"/>
    <xf numFmtId="0" fontId="43" fillId="6" borderId="0" applyNumberFormat="0" applyBorder="0" applyAlignment="0" applyProtection="0"/>
    <xf numFmtId="0" fontId="38" fillId="7" borderId="0" applyNumberFormat="0" applyBorder="0" applyAlignment="0" applyProtection="0"/>
    <xf numFmtId="0" fontId="44" fillId="27" borderId="83" applyNumberFormat="0" applyAlignment="0" applyProtection="0"/>
    <xf numFmtId="0" fontId="4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" fillId="26" borderId="81" applyNumberFormat="0" applyFont="0" applyAlignment="0" applyProtection="0"/>
    <xf numFmtId="0" fontId="46" fillId="28" borderId="0" applyNumberFormat="0" applyBorder="0" applyAlignment="0" applyProtection="0"/>
    <xf numFmtId="0" fontId="41" fillId="0" borderId="0"/>
    <xf numFmtId="0" fontId="13" fillId="26" borderId="81" applyNumberFormat="0" applyFont="0" applyAlignment="0" applyProtection="0"/>
    <xf numFmtId="0" fontId="41" fillId="0" borderId="0"/>
    <xf numFmtId="0" fontId="41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82" applyNumberFormat="0" applyFill="0" applyAlignment="0" applyProtection="0"/>
    <xf numFmtId="0" fontId="4" fillId="0" borderId="0"/>
    <xf numFmtId="0" fontId="47" fillId="27" borderId="83" applyNumberFormat="0" applyAlignment="0" applyProtection="0"/>
    <xf numFmtId="0" fontId="39" fillId="0" borderId="0" applyNumberFormat="0" applyFill="0" applyBorder="0" applyAlignment="0" applyProtection="0"/>
    <xf numFmtId="0" fontId="48" fillId="0" borderId="84" applyNumberFormat="0" applyFill="0" applyAlignment="0" applyProtection="0"/>
    <xf numFmtId="0" fontId="49" fillId="0" borderId="85" applyNumberFormat="0" applyFill="0" applyAlignment="0" applyProtection="0"/>
    <xf numFmtId="0" fontId="50" fillId="0" borderId="86" applyNumberFormat="0" applyFill="0" applyAlignment="0" applyProtection="0"/>
    <xf numFmtId="0" fontId="50" fillId="0" borderId="0" applyNumberFormat="0" applyFill="0" applyBorder="0" applyAlignment="0" applyProtection="0"/>
    <xf numFmtId="0" fontId="25" fillId="0" borderId="77" applyNumberFormat="0" applyFill="0" applyAlignment="0" applyProtection="0"/>
    <xf numFmtId="0" fontId="47" fillId="27" borderId="83" applyNumberFormat="0" applyAlignment="0" applyProtection="0"/>
    <xf numFmtId="0" fontId="51" fillId="0" borderId="0" applyNumberFormat="0" applyFill="0" applyBorder="0" applyAlignment="0" applyProtection="0"/>
    <xf numFmtId="0" fontId="46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2" fillId="0" borderId="0"/>
    <xf numFmtId="0" fontId="6" fillId="0" borderId="0"/>
    <xf numFmtId="0" fontId="6" fillId="0" borderId="0" applyNumberFormat="0"/>
    <xf numFmtId="0" fontId="52" fillId="0" borderId="0"/>
    <xf numFmtId="0" fontId="53" fillId="0" borderId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4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0" fillId="0" borderId="0"/>
    <xf numFmtId="0" fontId="1" fillId="0" borderId="0"/>
    <xf numFmtId="0" fontId="6" fillId="0" borderId="0"/>
    <xf numFmtId="0" fontId="52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43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4" fillId="26" borderId="81" applyNumberFormat="0" applyFont="0" applyAlignment="0" applyProtection="0"/>
    <xf numFmtId="0" fontId="6" fillId="26" borderId="81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2" fillId="0" borderId="82" applyNumberFormat="0" applyFill="0" applyAlignment="0" applyProtection="0"/>
    <xf numFmtId="0" fontId="6" fillId="0" borderId="0"/>
    <xf numFmtId="0" fontId="24" fillId="0" borderId="0"/>
    <xf numFmtId="0" fontId="6" fillId="0" borderId="0"/>
    <xf numFmtId="0" fontId="6" fillId="0" borderId="0"/>
    <xf numFmtId="0" fontId="26" fillId="0" borderId="0"/>
    <xf numFmtId="0" fontId="24" fillId="0" borderId="0"/>
    <xf numFmtId="0" fontId="26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5" fillId="17" borderId="0" applyNumberFormat="0" applyBorder="0" applyAlignment="0" applyProtection="0"/>
    <xf numFmtId="0" fontId="55" fillId="12" borderId="0" applyNumberFormat="0" applyBorder="0" applyAlignment="0" applyProtection="0"/>
    <xf numFmtId="0" fontId="55" fillId="28" borderId="0" applyNumberFormat="0" applyBorder="0" applyAlignment="0" applyProtection="0"/>
    <xf numFmtId="0" fontId="55" fillId="25" borderId="0" applyNumberFormat="0" applyBorder="0" applyAlignment="0" applyProtection="0"/>
    <xf numFmtId="0" fontId="55" fillId="17" borderId="0" applyNumberFormat="0" applyBorder="0" applyAlignment="0" applyProtection="0"/>
    <xf numFmtId="0" fontId="55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9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38" fillId="7" borderId="0" applyNumberFormat="0" applyBorder="0" applyAlignment="0" applyProtection="0"/>
    <xf numFmtId="0" fontId="25" fillId="0" borderId="77" applyNumberFormat="0" applyFill="0" applyAlignment="0" applyProtection="0"/>
    <xf numFmtId="0" fontId="29" fillId="21" borderId="0" applyNumberFormat="0" applyBorder="0" applyAlignment="0" applyProtection="0"/>
    <xf numFmtId="0" fontId="25" fillId="0" borderId="77" applyNumberFormat="0" applyFill="0" applyAlignment="0" applyProtection="0"/>
    <xf numFmtId="0" fontId="34" fillId="25" borderId="79" applyNumberFormat="0" applyAlignment="0" applyProtection="0"/>
    <xf numFmtId="0" fontId="4" fillId="0" borderId="0"/>
    <xf numFmtId="0" fontId="4" fillId="0" borderId="0"/>
    <xf numFmtId="0" fontId="43" fillId="6" borderId="0" applyNumberFormat="0" applyBorder="0" applyAlignment="0" applyProtection="0"/>
    <xf numFmtId="0" fontId="29" fillId="22" borderId="0" applyNumberFormat="0" applyBorder="0" applyAlignment="0" applyProtection="0"/>
    <xf numFmtId="0" fontId="38" fillId="7" borderId="0" applyNumberFormat="0" applyBorder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6" fillId="0" borderId="0"/>
    <xf numFmtId="0" fontId="6" fillId="26" borderId="81" applyNumberFormat="0" applyFont="0" applyAlignment="0" applyProtection="0"/>
    <xf numFmtId="0" fontId="50" fillId="0" borderId="86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2" fillId="0" borderId="82" applyNumberFormat="0" applyFill="0" applyAlignment="0" applyProtection="0"/>
    <xf numFmtId="0" fontId="42" fillId="0" borderId="82" applyNumberFormat="0" applyFill="0" applyAlignment="0" applyProtection="0"/>
    <xf numFmtId="0" fontId="47" fillId="27" borderId="83" applyNumberFormat="0" applyAlignment="0" applyProtection="0"/>
    <xf numFmtId="0" fontId="47" fillId="27" borderId="83" applyNumberFormat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 applyNumberFormat="0" applyFill="0" applyBorder="0" applyAlignment="0" applyProtection="0"/>
    <xf numFmtId="0" fontId="46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5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2" fillId="0" borderId="82" applyNumberFormat="0" applyFill="0" applyAlignment="0" applyProtection="0"/>
    <xf numFmtId="0" fontId="44" fillId="27" borderId="83" applyNumberFormat="0" applyAlignment="0" applyProtection="0"/>
    <xf numFmtId="0" fontId="39" fillId="0" borderId="0" applyNumberFormat="0" applyFill="0" applyBorder="0" applyAlignment="0" applyProtection="0"/>
    <xf numFmtId="0" fontId="13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173" fontId="4" fillId="0" borderId="0" applyFont="0" applyFill="0" applyBorder="0" applyAlignment="0" applyProtection="0"/>
  </cellStyleXfs>
  <cellXfs count="309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7" fontId="10" fillId="2" borderId="9" xfId="0" applyNumberFormat="1" applyFont="1" applyFill="1" applyBorder="1" applyAlignment="1">
      <alignment vertical="center"/>
    </xf>
    <xf numFmtId="167" fontId="10" fillId="2" borderId="37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166" fontId="21" fillId="0" borderId="74" xfId="4" applyNumberFormat="1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6" fontId="21" fillId="0" borderId="76" xfId="4" applyNumberFormat="1" applyFont="1" applyFill="1" applyBorder="1" applyAlignment="1">
      <alignment horizontal="center" vertical="center"/>
    </xf>
    <xf numFmtId="0" fontId="23" fillId="0" borderId="0" xfId="0" applyFont="1"/>
    <xf numFmtId="0" fontId="4" fillId="0" borderId="0" xfId="115" applyFont="1" applyFill="1"/>
    <xf numFmtId="0" fontId="56" fillId="4" borderId="0" xfId="115" applyFont="1" applyFill="1"/>
    <xf numFmtId="49" fontId="5" fillId="0" borderId="0" xfId="115" applyNumberFormat="1" applyFont="1" applyFill="1" applyBorder="1" applyAlignment="1">
      <alignment horizontal="left" wrapText="1"/>
    </xf>
    <xf numFmtId="0" fontId="4" fillId="0" borderId="0" xfId="115" applyFont="1" applyFill="1" applyBorder="1"/>
    <xf numFmtId="0" fontId="4" fillId="0" borderId="0" xfId="115" applyFont="1" applyFill="1" applyBorder="1" applyAlignment="1">
      <alignment horizontal="center"/>
    </xf>
    <xf numFmtId="165" fontId="4" fillId="0" borderId="0" xfId="115" applyNumberFormat="1" applyFont="1" applyFill="1"/>
    <xf numFmtId="0" fontId="57" fillId="4" borderId="88" xfId="115" applyFont="1" applyFill="1" applyBorder="1" applyAlignment="1">
      <alignment horizontal="center" wrapText="1"/>
    </xf>
    <xf numFmtId="1" fontId="57" fillId="4" borderId="88" xfId="115" applyNumberFormat="1" applyFont="1" applyFill="1" applyBorder="1" applyAlignment="1">
      <alignment horizontal="center" wrapText="1"/>
    </xf>
    <xf numFmtId="0" fontId="57" fillId="4" borderId="88" xfId="115" applyFont="1" applyFill="1" applyBorder="1" applyAlignment="1">
      <alignment horizontal="center" vertical="top" wrapText="1"/>
    </xf>
    <xf numFmtId="166" fontId="6" fillId="0" borderId="15" xfId="115" applyNumberFormat="1" applyFill="1" applyBorder="1"/>
    <xf numFmtId="166" fontId="4" fillId="0" borderId="0" xfId="115" applyNumberFormat="1" applyFont="1" applyFill="1"/>
    <xf numFmtId="0" fontId="57" fillId="4" borderId="0" xfId="115" applyFont="1" applyFill="1" applyBorder="1" applyAlignment="1">
      <alignment horizontal="center" vertical="top" wrapText="1"/>
    </xf>
    <xf numFmtId="4" fontId="57" fillId="4" borderId="0" xfId="1" applyNumberFormat="1" applyFont="1" applyFill="1" applyBorder="1" applyAlignment="1">
      <alignment horizontal="center" vertical="center" wrapText="1"/>
    </xf>
    <xf numFmtId="0" fontId="6" fillId="0" borderId="0" xfId="115"/>
    <xf numFmtId="174" fontId="4" fillId="30" borderId="15" xfId="3" applyNumberFormat="1" applyFont="1" applyFill="1" applyBorder="1" applyAlignment="1">
      <alignment horizontal="right"/>
    </xf>
    <xf numFmtId="164" fontId="4" fillId="0" borderId="0" xfId="115" applyNumberFormat="1" applyFont="1" applyFill="1"/>
    <xf numFmtId="49" fontId="4" fillId="0" borderId="0" xfId="115" applyNumberFormat="1" applyFont="1" applyFill="1"/>
    <xf numFmtId="0" fontId="4" fillId="0" borderId="0" xfId="115" applyFont="1" applyFill="1" applyAlignment="1">
      <alignment horizontal="center"/>
    </xf>
    <xf numFmtId="174" fontId="4" fillId="30" borderId="0" xfId="3" applyNumberFormat="1" applyFont="1" applyFill="1" applyBorder="1" applyAlignment="1">
      <alignment horizontal="right"/>
    </xf>
    <xf numFmtId="0" fontId="4" fillId="4" borderId="0" xfId="115" applyFont="1" applyFill="1"/>
    <xf numFmtId="0" fontId="60" fillId="4" borderId="0" xfId="115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36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75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57" fillId="4" borderId="88" xfId="115" applyFont="1" applyFill="1" applyBorder="1" applyAlignment="1">
      <alignment horizontal="center" wrapText="1"/>
    </xf>
    <xf numFmtId="0" fontId="58" fillId="4" borderId="88" xfId="115" applyFont="1" applyFill="1" applyBorder="1" applyAlignment="1">
      <alignment horizontal="center" vertical="top" wrapText="1"/>
    </xf>
    <xf numFmtId="49" fontId="2" fillId="0" borderId="0" xfId="115" applyNumberFormat="1" applyFont="1" applyFill="1" applyAlignment="1">
      <alignment horizontal="center" vertical="center"/>
    </xf>
    <xf numFmtId="49" fontId="2" fillId="0" borderId="0" xfId="115" applyNumberFormat="1" applyFont="1" applyFill="1" applyBorder="1" applyAlignment="1">
      <alignment horizontal="center" vertical="center" wrapText="1"/>
    </xf>
    <xf numFmtId="164" fontId="2" fillId="0" borderId="0" xfId="115" applyNumberFormat="1" applyFont="1" applyFill="1" applyAlignment="1">
      <alignment horizontal="center" vertical="center" wrapText="1"/>
    </xf>
    <xf numFmtId="0" fontId="56" fillId="4" borderId="87" xfId="115" applyFont="1" applyFill="1" applyBorder="1" applyAlignment="1">
      <alignment horizontal="left" vertical="center" wrapText="1"/>
    </xf>
    <xf numFmtId="0" fontId="56" fillId="4" borderId="45" xfId="115" applyFont="1" applyFill="1" applyBorder="1" applyAlignment="1">
      <alignment horizontal="left" vertical="center" wrapText="1"/>
    </xf>
    <xf numFmtId="165" fontId="56" fillId="4" borderId="45" xfId="1" applyNumberFormat="1" applyFont="1" applyFill="1" applyBorder="1" applyAlignment="1">
      <alignment horizontal="center" vertical="center" wrapText="1"/>
    </xf>
    <xf numFmtId="49" fontId="57" fillId="4" borderId="67" xfId="115" applyNumberFormat="1" applyFont="1" applyFill="1" applyBorder="1" applyAlignment="1">
      <alignment horizontal="center" vertical="center" wrapText="1"/>
    </xf>
    <xf numFmtId="49" fontId="57" fillId="4" borderId="89" xfId="115" applyNumberFormat="1" applyFont="1" applyFill="1" applyBorder="1" applyAlignment="1">
      <alignment horizontal="center" vertical="center" wrapText="1"/>
    </xf>
    <xf numFmtId="49" fontId="57" fillId="4" borderId="70" xfId="115" applyNumberFormat="1" applyFont="1" applyFill="1" applyBorder="1" applyAlignment="1">
      <alignment horizontal="center" vertical="center" wrapText="1"/>
    </xf>
    <xf numFmtId="49" fontId="57" fillId="4" borderId="19" xfId="115" applyNumberFormat="1" applyFont="1" applyFill="1" applyBorder="1" applyAlignment="1">
      <alignment horizontal="center" vertical="center" wrapText="1"/>
    </xf>
    <xf numFmtId="49" fontId="57" fillId="4" borderId="45" xfId="115" applyNumberFormat="1" applyFont="1" applyFill="1" applyBorder="1" applyAlignment="1">
      <alignment horizontal="center" vertical="center" wrapText="1"/>
    </xf>
    <xf numFmtId="49" fontId="57" fillId="4" borderId="71" xfId="115" applyNumberFormat="1" applyFont="1" applyFill="1" applyBorder="1" applyAlignment="1">
      <alignment horizontal="center" vertical="center" wrapText="1"/>
    </xf>
    <xf numFmtId="0" fontId="57" fillId="4" borderId="15" xfId="115" applyFont="1" applyFill="1" applyBorder="1" applyAlignment="1">
      <alignment horizontal="center" vertical="center" wrapText="1"/>
    </xf>
    <xf numFmtId="0" fontId="57" fillId="4" borderId="15" xfId="115" applyFont="1" applyFill="1" applyBorder="1" applyAlignment="1">
      <alignment horizontal="center" vertical="center"/>
    </xf>
    <xf numFmtId="49" fontId="57" fillId="4" borderId="32" xfId="115" applyNumberFormat="1" applyFont="1" applyFill="1" applyBorder="1" applyAlignment="1">
      <alignment horizontal="left" wrapText="1"/>
    </xf>
    <xf numFmtId="49" fontId="57" fillId="4" borderId="33" xfId="115" applyNumberFormat="1" applyFont="1" applyFill="1" applyBorder="1" applyAlignment="1">
      <alignment horizontal="left" wrapText="1"/>
    </xf>
    <xf numFmtId="49" fontId="57" fillId="4" borderId="41" xfId="115" applyNumberFormat="1" applyFont="1" applyFill="1" applyBorder="1" applyAlignment="1">
      <alignment horizontal="left" wrapText="1"/>
    </xf>
    <xf numFmtId="4" fontId="57" fillId="4" borderId="32" xfId="1" applyNumberFormat="1" applyFont="1" applyFill="1" applyBorder="1" applyAlignment="1">
      <alignment horizontal="center"/>
    </xf>
    <xf numFmtId="4" fontId="57" fillId="4" borderId="41" xfId="1" applyNumberFormat="1" applyFont="1" applyFill="1" applyBorder="1" applyAlignment="1">
      <alignment horizontal="center"/>
    </xf>
    <xf numFmtId="49" fontId="57" fillId="4" borderId="32" xfId="115" applyNumberFormat="1" applyFont="1" applyFill="1" applyBorder="1" applyAlignment="1">
      <alignment horizontal="center" wrapText="1"/>
    </xf>
    <xf numFmtId="49" fontId="57" fillId="4" borderId="33" xfId="115" applyNumberFormat="1" applyFont="1" applyFill="1" applyBorder="1" applyAlignment="1">
      <alignment horizontal="center" wrapText="1"/>
    </xf>
    <xf numFmtId="49" fontId="57" fillId="4" borderId="41" xfId="115" applyNumberFormat="1" applyFont="1" applyFill="1" applyBorder="1" applyAlignment="1">
      <alignment horizontal="center" wrapText="1"/>
    </xf>
    <xf numFmtId="2" fontId="60" fillId="4" borderId="32" xfId="115" applyNumberFormat="1" applyFont="1" applyFill="1" applyBorder="1" applyAlignment="1">
      <alignment horizontal="center" vertical="center"/>
    </xf>
    <xf numFmtId="2" fontId="60" fillId="4" borderId="41" xfId="115" applyNumberFormat="1" applyFont="1" applyFill="1" applyBorder="1" applyAlignment="1">
      <alignment horizontal="center" vertical="center"/>
    </xf>
  </cellXfs>
  <cellStyles count="426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10" xfId="404"/>
    <cellStyle name="ЄЄЄЄЄ 11" xfId="405"/>
    <cellStyle name="ЄЄЄЄЄ 12" xfId="406"/>
    <cellStyle name="ЄЄЄЄЄ 13" xfId="407"/>
    <cellStyle name="ЄЄЄЄЄ 14" xfId="408"/>
    <cellStyle name="ЄЄЄЄЄ 15" xfId="409"/>
    <cellStyle name="ЄЄЄЄЄ 16" xfId="410"/>
    <cellStyle name="ЄЄЄЄЄ 17" xfId="411"/>
    <cellStyle name="ЄЄЄЄЄ 18" xfId="412"/>
    <cellStyle name="ЄЄЄЄЄ 19" xfId="413"/>
    <cellStyle name="ЄЄЄЄЄ 2" xfId="85"/>
    <cellStyle name="ЄЄЄ_x0004_ЄЄ 2" xfId="86"/>
    <cellStyle name="ЄЄЄ_x0004_ЄЄ 2 2" xfId="87"/>
    <cellStyle name="ЄЄЄЄЄ 20" xfId="414"/>
    <cellStyle name="ЄЄЄЄЄ 21" xfId="415"/>
    <cellStyle name="ЄЄЄЄЄ 22" xfId="416"/>
    <cellStyle name="ЄЄЄЄЄ 23" xfId="417"/>
    <cellStyle name="ЄЄЄЄЄ 24" xfId="418"/>
    <cellStyle name="ЄЄЄЄЄ 25" xfId="419"/>
    <cellStyle name="ЄЄЄЄЄ 26" xfId="420"/>
    <cellStyle name="ЄЄЄЄЄ 27" xfId="421"/>
    <cellStyle name="ЄЄЄЄЄ 28" xfId="422"/>
    <cellStyle name="ЄЄЄЄЄ 29" xfId="423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ЄЄ 9" xfId="424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3 2" xfId="425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6" zoomScaleNormal="89" zoomScaleSheetLayoutView="86" workbookViewId="0">
      <selection activeCell="A34" sqref="A34:XFD42"/>
    </sheetView>
  </sheetViews>
  <sheetFormatPr defaultRowHeight="12.75" outlineLevelRow="1" x14ac:dyDescent="0.2"/>
  <cols>
    <col min="1" max="1" width="8.7109375" style="35" customWidth="1"/>
    <col min="2" max="2" width="50.42578125" style="83" customWidth="1"/>
    <col min="3" max="3" width="13.42578125" style="84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4" width="0" style="6" hidden="1" customWidth="1"/>
    <col min="15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173" t="s">
        <v>0</v>
      </c>
      <c r="B2" s="173"/>
      <c r="C2" s="173"/>
      <c r="D2" s="173"/>
      <c r="E2" s="173"/>
      <c r="F2" s="173"/>
      <c r="G2" s="5"/>
      <c r="H2" s="6" t="s">
        <v>1</v>
      </c>
    </row>
    <row r="3" spans="1:9" ht="18" x14ac:dyDescent="0.25">
      <c r="A3" s="173" t="s">
        <v>2</v>
      </c>
      <c r="B3" s="173"/>
      <c r="C3" s="173"/>
      <c r="D3" s="173"/>
      <c r="E3" s="173"/>
      <c r="F3" s="173"/>
      <c r="G3" s="5"/>
      <c r="H3" s="6" t="s">
        <v>3</v>
      </c>
    </row>
    <row r="4" spans="1:9" ht="18" x14ac:dyDescent="0.25">
      <c r="A4" s="173" t="s">
        <v>4</v>
      </c>
      <c r="B4" s="173"/>
      <c r="C4" s="173"/>
      <c r="D4" s="173"/>
      <c r="E4" s="173"/>
      <c r="F4" s="173"/>
      <c r="G4" s="5"/>
    </row>
    <row r="5" spans="1:9" ht="9" customHeight="1" x14ac:dyDescent="0.2">
      <c r="A5" s="174" t="str">
        <f>H3</f>
        <v xml:space="preserve">на территории Тюменской области, ХМАО и ЯНАО в июле 2016 года (факт)                                                                                                                   </v>
      </c>
      <c r="B5" s="174"/>
      <c r="C5" s="174"/>
      <c r="D5" s="174"/>
      <c r="E5" s="174"/>
      <c r="F5" s="174"/>
      <c r="G5" s="5"/>
    </row>
    <row r="6" spans="1:9" ht="19.5" customHeight="1" x14ac:dyDescent="0.2">
      <c r="A6" s="174"/>
      <c r="B6" s="174"/>
      <c r="C6" s="174"/>
      <c r="D6" s="174"/>
      <c r="E6" s="174"/>
      <c r="F6" s="174"/>
      <c r="G6" s="5"/>
    </row>
    <row r="7" spans="1:9" ht="16.5" customHeight="1" x14ac:dyDescent="0.2">
      <c r="A7" s="175" t="s">
        <v>5</v>
      </c>
      <c r="B7" s="175"/>
      <c r="C7" s="175"/>
      <c r="D7" s="175"/>
      <c r="E7" s="175"/>
      <c r="F7" s="175"/>
      <c r="G7" s="175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172" t="s">
        <v>6</v>
      </c>
      <c r="B9" s="172"/>
      <c r="C9" s="172"/>
      <c r="D9" s="172"/>
      <c r="E9" s="172"/>
      <c r="F9" s="172"/>
      <c r="G9" s="12"/>
      <c r="H9" s="11"/>
      <c r="I9" s="11"/>
    </row>
    <row r="10" spans="1:9" ht="53.25" customHeight="1" x14ac:dyDescent="0.2">
      <c r="A10" s="177" t="s">
        <v>7</v>
      </c>
      <c r="B10" s="179" t="s">
        <v>8</v>
      </c>
      <c r="C10" s="181" t="s">
        <v>9</v>
      </c>
      <c r="D10" s="183" t="s">
        <v>10</v>
      </c>
      <c r="E10" s="184"/>
      <c r="F10" s="185"/>
      <c r="G10" s="11"/>
      <c r="H10" s="11"/>
    </row>
    <row r="11" spans="1:9" ht="14.25" customHeight="1" thickBot="1" x14ac:dyDescent="0.25">
      <c r="A11" s="178"/>
      <c r="B11" s="180"/>
      <c r="C11" s="182"/>
      <c r="D11" s="13" t="s">
        <v>11</v>
      </c>
      <c r="E11" s="13" t="s">
        <v>12</v>
      </c>
      <c r="F11" s="14" t="s">
        <v>13</v>
      </c>
    </row>
    <row r="12" spans="1:9" ht="15.75" customHeight="1" x14ac:dyDescent="0.2">
      <c r="A12" s="15" t="s">
        <v>14</v>
      </c>
      <c r="B12" s="16" t="s">
        <v>15</v>
      </c>
      <c r="C12" s="16"/>
      <c r="D12" s="17"/>
      <c r="E12" s="17"/>
      <c r="F12" s="18"/>
      <c r="G12" s="11"/>
      <c r="H12" s="11"/>
      <c r="I12" s="11"/>
    </row>
    <row r="13" spans="1:9" ht="18" customHeight="1" x14ac:dyDescent="0.2">
      <c r="A13" s="19" t="s">
        <v>16</v>
      </c>
      <c r="B13" s="20" t="s">
        <v>17</v>
      </c>
      <c r="C13" s="21" t="s">
        <v>18</v>
      </c>
      <c r="D13" s="22">
        <v>3334.3679999999999</v>
      </c>
      <c r="E13" s="22">
        <v>3480.3419999999996</v>
      </c>
      <c r="F13" s="23">
        <v>3557.6709999999998</v>
      </c>
      <c r="G13" s="11"/>
      <c r="H13" s="11"/>
      <c r="I13" s="11"/>
    </row>
    <row r="14" spans="1:9" ht="30.75" customHeight="1" x14ac:dyDescent="0.2">
      <c r="A14" s="24" t="s">
        <v>19</v>
      </c>
      <c r="B14" s="25" t="s">
        <v>20</v>
      </c>
      <c r="C14" s="26" t="s">
        <v>18</v>
      </c>
      <c r="D14" s="27">
        <f>D13-D15</f>
        <v>778.26799999999957</v>
      </c>
      <c r="E14" s="27">
        <f>E13-E15</f>
        <v>778.2678432930702</v>
      </c>
      <c r="F14" s="28">
        <f>F13-F15</f>
        <v>778.28099999999995</v>
      </c>
      <c r="G14" s="29">
        <f>D14-E14</f>
        <v>1.5670692937419517E-4</v>
      </c>
      <c r="H14" s="11"/>
      <c r="I14" s="11"/>
    </row>
    <row r="15" spans="1:9" ht="31.5" customHeight="1" thickBot="1" x14ac:dyDescent="0.25">
      <c r="A15" s="30" t="s">
        <v>21</v>
      </c>
      <c r="B15" s="31" t="s">
        <v>22</v>
      </c>
      <c r="C15" s="32" t="s">
        <v>18</v>
      </c>
      <c r="D15" s="33">
        <f>D19</f>
        <v>2556.1000000000004</v>
      </c>
      <c r="E15" s="33">
        <f>E19</f>
        <v>2702.0741567069294</v>
      </c>
      <c r="F15" s="34">
        <f>F19</f>
        <v>2779.39</v>
      </c>
      <c r="G15" s="11"/>
      <c r="H15" s="11"/>
      <c r="I15" s="11"/>
    </row>
    <row r="16" spans="1:9" hidden="1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186" t="s">
        <v>23</v>
      </c>
      <c r="B17" s="187"/>
      <c r="C17" s="190" t="s">
        <v>9</v>
      </c>
      <c r="D17" s="38"/>
      <c r="E17" s="192" t="s">
        <v>10</v>
      </c>
      <c r="F17" s="193"/>
      <c r="G17" s="39"/>
      <c r="H17" s="11"/>
    </row>
    <row r="18" spans="1:9" ht="19.5" hidden="1" customHeight="1" outlineLevel="1" thickBot="1" x14ac:dyDescent="0.25">
      <c r="A18" s="188"/>
      <c r="B18" s="189"/>
      <c r="C18" s="191"/>
      <c r="D18" s="40" t="s">
        <v>24</v>
      </c>
      <c r="E18" s="40" t="s">
        <v>12</v>
      </c>
      <c r="F18" s="41" t="s">
        <v>13</v>
      </c>
      <c r="G18" s="42"/>
      <c r="H18" s="11"/>
    </row>
    <row r="19" spans="1:9" ht="28.5" hidden="1" customHeight="1" outlineLevel="1" thickBot="1" x14ac:dyDescent="0.25">
      <c r="A19" s="194" t="s">
        <v>25</v>
      </c>
      <c r="B19" s="195"/>
      <c r="C19" s="43" t="s">
        <v>18</v>
      </c>
      <c r="D19" s="44">
        <f>D20+D21+D22+D23</f>
        <v>2556.1000000000004</v>
      </c>
      <c r="E19" s="44">
        <f>E20+D21+E22+D23</f>
        <v>2702.0741567069294</v>
      </c>
      <c r="F19" s="45">
        <f>F20+D21++D23+F22</f>
        <v>2779.39</v>
      </c>
      <c r="G19" s="46"/>
      <c r="H19" s="11"/>
    </row>
    <row r="20" spans="1:9" ht="26.25" hidden="1" customHeight="1" outlineLevel="1" x14ac:dyDescent="0.2">
      <c r="A20" s="196" t="s">
        <v>26</v>
      </c>
      <c r="B20" s="197"/>
      <c r="C20" s="47" t="s">
        <v>18</v>
      </c>
      <c r="D20" s="48">
        <v>1913.14</v>
      </c>
      <c r="E20" s="48">
        <v>2077.1600000000003</v>
      </c>
      <c r="F20" s="49">
        <v>2136.4299999999998</v>
      </c>
      <c r="G20" s="50"/>
      <c r="H20" s="11"/>
    </row>
    <row r="21" spans="1:9" ht="14.25" hidden="1" customHeight="1" outlineLevel="1" x14ac:dyDescent="0.2">
      <c r="A21" s="198" t="s">
        <v>27</v>
      </c>
      <c r="B21" s="199"/>
      <c r="C21" s="51" t="s">
        <v>18</v>
      </c>
      <c r="D21" s="52">
        <v>24.63</v>
      </c>
      <c r="E21" s="53"/>
      <c r="F21" s="54"/>
      <c r="G21" s="50"/>
      <c r="H21" s="11"/>
    </row>
    <row r="22" spans="1:9" ht="27.75" hidden="1" customHeight="1" outlineLevel="1" x14ac:dyDescent="0.2">
      <c r="A22" s="198" t="s">
        <v>28</v>
      </c>
      <c r="B22" s="199"/>
      <c r="C22" s="51" t="s">
        <v>18</v>
      </c>
      <c r="D22" s="55">
        <v>614.46</v>
      </c>
      <c r="E22" s="56">
        <v>596.41415670692925</v>
      </c>
      <c r="F22" s="57">
        <v>614.46</v>
      </c>
      <c r="G22" s="50"/>
      <c r="H22" s="11"/>
    </row>
    <row r="23" spans="1:9" ht="25.5" hidden="1" customHeight="1" outlineLevel="1" thickBot="1" x14ac:dyDescent="0.3">
      <c r="A23" s="200" t="s">
        <v>29</v>
      </c>
      <c r="B23" s="201"/>
      <c r="C23" s="58" t="s">
        <v>18</v>
      </c>
      <c r="D23" s="59">
        <v>3.87</v>
      </c>
      <c r="E23" s="60"/>
      <c r="F23" s="61"/>
      <c r="G23" s="62"/>
      <c r="H23" s="11"/>
    </row>
    <row r="24" spans="1:9" ht="15.75" hidden="1" customHeight="1" collapsed="1" x14ac:dyDescent="0.25">
      <c r="A24" s="7"/>
      <c r="B24" s="8"/>
      <c r="C24" s="9"/>
      <c r="D24" s="62"/>
      <c r="E24" s="62"/>
      <c r="F24" s="10"/>
      <c r="G24" s="11"/>
      <c r="H24" s="11"/>
      <c r="I24" s="11"/>
    </row>
    <row r="25" spans="1:9" ht="21" hidden="1" customHeight="1" x14ac:dyDescent="0.2">
      <c r="A25" s="7"/>
      <c r="B25" s="8"/>
      <c r="C25" s="9"/>
      <c r="D25" s="10"/>
      <c r="E25" s="10"/>
      <c r="F25" s="10"/>
      <c r="G25" s="63"/>
      <c r="H25" s="63"/>
      <c r="I25" s="11"/>
    </row>
    <row r="26" spans="1:9" ht="20.25" customHeight="1" x14ac:dyDescent="0.2">
      <c r="A26" s="176" t="s">
        <v>30</v>
      </c>
      <c r="B26" s="176"/>
      <c r="C26" s="176"/>
      <c r="D26" s="176"/>
      <c r="E26" s="176"/>
      <c r="F26" s="176"/>
      <c r="G26" s="176"/>
    </row>
    <row r="27" spans="1:9" ht="8.25" customHeight="1" thickBot="1" x14ac:dyDescent="0.25">
      <c r="B27" s="36"/>
      <c r="C27" s="37"/>
    </row>
    <row r="28" spans="1:9" ht="48.75" customHeight="1" x14ac:dyDescent="0.2">
      <c r="A28" s="177" t="s">
        <v>7</v>
      </c>
      <c r="B28" s="179" t="s">
        <v>8</v>
      </c>
      <c r="C28" s="181" t="s">
        <v>9</v>
      </c>
      <c r="D28" s="183" t="s">
        <v>10</v>
      </c>
      <c r="E28" s="185"/>
    </row>
    <row r="29" spans="1:9" ht="16.5" customHeight="1" thickBot="1" x14ac:dyDescent="0.25">
      <c r="A29" s="178"/>
      <c r="B29" s="180"/>
      <c r="C29" s="182"/>
      <c r="D29" s="13" t="s">
        <v>12</v>
      </c>
      <c r="E29" s="14" t="s">
        <v>13</v>
      </c>
    </row>
    <row r="30" spans="1:9" ht="17.25" customHeight="1" x14ac:dyDescent="0.2">
      <c r="A30" s="15" t="s">
        <v>14</v>
      </c>
      <c r="B30" s="16" t="s">
        <v>15</v>
      </c>
      <c r="C30" s="16"/>
      <c r="D30" s="64"/>
      <c r="E30" s="65"/>
    </row>
    <row r="31" spans="1:9" ht="18" customHeight="1" x14ac:dyDescent="0.2">
      <c r="A31" s="19" t="s">
        <v>16</v>
      </c>
      <c r="B31" s="20" t="s">
        <v>17</v>
      </c>
      <c r="C31" s="21" t="s">
        <v>18</v>
      </c>
      <c r="D31" s="66">
        <v>3338.7690000000002</v>
      </c>
      <c r="E31" s="67">
        <v>3426.473</v>
      </c>
      <c r="F31" s="29"/>
    </row>
    <row r="32" spans="1:9" ht="25.5" x14ac:dyDescent="0.2">
      <c r="A32" s="24" t="s">
        <v>19</v>
      </c>
      <c r="B32" s="25" t="s">
        <v>20</v>
      </c>
      <c r="C32" s="26" t="s">
        <v>18</v>
      </c>
      <c r="D32" s="68">
        <f>D31-D33</f>
        <v>907.57271254511397</v>
      </c>
      <c r="E32" s="69">
        <f>E31-E33</f>
        <v>907.57299999999987</v>
      </c>
      <c r="F32" s="29"/>
      <c r="G32" s="29">
        <f>E32-D32</f>
        <v>2.8745488589265733E-4</v>
      </c>
      <c r="H32" s="29"/>
      <c r="I32" s="29"/>
    </row>
    <row r="33" spans="1:9" ht="26.25" thickBot="1" x14ac:dyDescent="0.25">
      <c r="A33" s="30" t="s">
        <v>21</v>
      </c>
      <c r="B33" s="31" t="s">
        <v>22</v>
      </c>
      <c r="C33" s="32" t="s">
        <v>18</v>
      </c>
      <c r="D33" s="70">
        <f>D37</f>
        <v>2431.1962874548863</v>
      </c>
      <c r="E33" s="71">
        <f>E37</f>
        <v>2518.9</v>
      </c>
      <c r="G33" s="29"/>
      <c r="H33" s="29"/>
    </row>
    <row r="34" spans="1:9" hidden="1" x14ac:dyDescent="0.2">
      <c r="B34" s="36"/>
      <c r="C34" s="37"/>
    </row>
    <row r="35" spans="1:9" s="72" customFormat="1" ht="15" hidden="1" customHeight="1" outlineLevel="1" x14ac:dyDescent="0.2">
      <c r="A35" s="204" t="s">
        <v>31</v>
      </c>
      <c r="B35" s="205"/>
      <c r="C35" s="208" t="s">
        <v>9</v>
      </c>
      <c r="D35" s="210" t="s">
        <v>10</v>
      </c>
      <c r="E35" s="211"/>
      <c r="F35" s="6"/>
    </row>
    <row r="36" spans="1:9" ht="15.75" hidden="1" outlineLevel="1" thickBot="1" x14ac:dyDescent="0.25">
      <c r="A36" s="206"/>
      <c r="B36" s="207"/>
      <c r="C36" s="209"/>
      <c r="D36" s="73" t="s">
        <v>12</v>
      </c>
      <c r="E36" s="74" t="s">
        <v>13</v>
      </c>
    </row>
    <row r="37" spans="1:9" ht="25.5" hidden="1" customHeight="1" outlineLevel="1" thickBot="1" x14ac:dyDescent="0.25">
      <c r="A37" s="212" t="s">
        <v>25</v>
      </c>
      <c r="B37" s="213"/>
      <c r="C37" s="75" t="s">
        <v>18</v>
      </c>
      <c r="D37" s="76">
        <f>D38+D39+D40+D41</f>
        <v>2431.1962874548863</v>
      </c>
      <c r="E37" s="77">
        <f>E38+D39+E40+D41</f>
        <v>2518.9</v>
      </c>
      <c r="F37" s="29"/>
      <c r="G37" s="11"/>
    </row>
    <row r="38" spans="1:9" ht="26.25" hidden="1" customHeight="1" outlineLevel="1" x14ac:dyDescent="0.2">
      <c r="A38" s="214" t="s">
        <v>32</v>
      </c>
      <c r="B38" s="215"/>
      <c r="C38" s="78" t="s">
        <v>18</v>
      </c>
      <c r="D38" s="79">
        <f>E20</f>
        <v>2077.1600000000003</v>
      </c>
      <c r="E38" s="80">
        <f>F20</f>
        <v>2136.4299999999998</v>
      </c>
      <c r="F38" s="29"/>
    </row>
    <row r="39" spans="1:9" ht="26.25" hidden="1" customHeight="1" outlineLevel="1" x14ac:dyDescent="0.2">
      <c r="A39" s="216" t="s">
        <v>33</v>
      </c>
      <c r="B39" s="217"/>
      <c r="C39" s="81" t="s">
        <v>18</v>
      </c>
      <c r="D39" s="218">
        <f>D21</f>
        <v>24.63</v>
      </c>
      <c r="E39" s="219"/>
      <c r="H39" s="29"/>
      <c r="I39" s="29"/>
    </row>
    <row r="40" spans="1:9" ht="21" hidden="1" customHeight="1" outlineLevel="1" x14ac:dyDescent="0.2">
      <c r="A40" s="216" t="s">
        <v>34</v>
      </c>
      <c r="B40" s="217"/>
      <c r="C40" s="81" t="s">
        <v>18</v>
      </c>
      <c r="D40" s="55">
        <v>325.79628745488588</v>
      </c>
      <c r="E40" s="57">
        <v>354.23</v>
      </c>
      <c r="F40" s="29"/>
      <c r="G40" s="29"/>
      <c r="H40" s="29"/>
    </row>
    <row r="41" spans="1:9" ht="22.5" hidden="1" customHeight="1" outlineLevel="1" thickBot="1" x14ac:dyDescent="0.25">
      <c r="A41" s="202" t="s">
        <v>29</v>
      </c>
      <c r="B41" s="203"/>
      <c r="C41" s="75" t="s">
        <v>18</v>
      </c>
      <c r="D41" s="59">
        <v>3.61</v>
      </c>
      <c r="E41" s="61"/>
      <c r="G41" s="82"/>
    </row>
    <row r="42" spans="1:9" ht="15" hidden="1" collapsed="1" x14ac:dyDescent="0.25">
      <c r="B42" s="36"/>
      <c r="C42" s="37"/>
      <c r="D42" s="62"/>
      <c r="E42" s="62"/>
    </row>
    <row r="43" spans="1:9" ht="15" x14ac:dyDescent="0.25">
      <c r="B43" s="36"/>
      <c r="C43" s="37"/>
      <c r="D43" s="62"/>
      <c r="E43" s="62"/>
    </row>
    <row r="44" spans="1:9" ht="15" x14ac:dyDescent="0.25">
      <c r="B44" s="36"/>
      <c r="C44" s="37"/>
      <c r="D44" s="62"/>
      <c r="E44" s="62"/>
    </row>
    <row r="45" spans="1:9" ht="15" x14ac:dyDescent="0.25">
      <c r="B45" s="36"/>
      <c r="C45" s="37"/>
      <c r="D45" s="62"/>
      <c r="E45" s="62"/>
    </row>
    <row r="46" spans="1:9" ht="15" x14ac:dyDescent="0.25">
      <c r="B46" s="36"/>
      <c r="C46" s="37"/>
      <c r="D46" s="62"/>
      <c r="E46" s="62"/>
    </row>
  </sheetData>
  <mergeCells count="32">
    <mergeCell ref="A41:B41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A26:G26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view="pageBreakPreview" topLeftCell="A5" zoomScale="86" zoomScaleNormal="100" zoomScaleSheetLayoutView="86" workbookViewId="0">
      <selection activeCell="B40" sqref="B40"/>
    </sheetView>
  </sheetViews>
  <sheetFormatPr defaultRowHeight="12.75" outlineLevelRow="1" x14ac:dyDescent="0.2"/>
  <cols>
    <col min="1" max="1" width="8.7109375" style="35" customWidth="1"/>
    <col min="2" max="2" width="55.42578125" style="83" customWidth="1"/>
    <col min="3" max="3" width="15.7109375" style="84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hidden="1" customWidth="1"/>
    <col min="8" max="15" width="0" style="6" hidden="1" customWidth="1"/>
    <col min="16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73" t="s">
        <v>0</v>
      </c>
      <c r="B2" s="173"/>
      <c r="C2" s="173"/>
      <c r="D2" s="173"/>
      <c r="H2" s="6" t="str">
        <f>'1 ЦК'!H2</f>
        <v>на территории Тюменской области, ХМАО и ЯНАО в августе 2016 года (прогноз)</v>
      </c>
    </row>
    <row r="3" spans="1:8" ht="18" x14ac:dyDescent="0.25">
      <c r="A3" s="173" t="s">
        <v>2</v>
      </c>
      <c r="B3" s="173"/>
      <c r="C3" s="173"/>
      <c r="D3" s="173"/>
      <c r="H3" s="6" t="str">
        <f>'1 ЦК'!H3</f>
        <v xml:space="preserve">на территории Тюменской области, ХМАО и ЯНАО в июле 2016 года (факт)                                                                                                                   </v>
      </c>
    </row>
    <row r="4" spans="1:8" ht="18" x14ac:dyDescent="0.25">
      <c r="A4" s="173" t="s">
        <v>4</v>
      </c>
      <c r="B4" s="173"/>
      <c r="C4" s="173"/>
      <c r="D4" s="173"/>
    </row>
    <row r="5" spans="1:8" ht="9" customHeight="1" x14ac:dyDescent="0.2">
      <c r="A5" s="174" t="str">
        <f>H3</f>
        <v xml:space="preserve">на территории Тюменской области, ХМАО и ЯНАО в июле 2016 года (факт)                                                                                                                   </v>
      </c>
      <c r="B5" s="174"/>
      <c r="C5" s="174"/>
      <c r="D5" s="174"/>
    </row>
    <row r="6" spans="1:8" s="85" customFormat="1" ht="30" customHeight="1" x14ac:dyDescent="0.25">
      <c r="A6" s="174"/>
      <c r="B6" s="174"/>
      <c r="C6" s="174"/>
      <c r="D6" s="174"/>
    </row>
    <row r="7" spans="1:8" ht="18.75" customHeight="1" x14ac:dyDescent="0.2">
      <c r="A7" s="175" t="s">
        <v>35</v>
      </c>
      <c r="B7" s="175"/>
      <c r="C7" s="175"/>
      <c r="D7" s="175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76" t="s">
        <v>6</v>
      </c>
      <c r="B9" s="176"/>
      <c r="C9" s="176"/>
      <c r="D9" s="176"/>
      <c r="E9" s="11"/>
      <c r="F9" s="11"/>
    </row>
    <row r="10" spans="1:8" ht="43.5" customHeight="1" x14ac:dyDescent="0.2">
      <c r="A10" s="177" t="s">
        <v>7</v>
      </c>
      <c r="B10" s="179" t="s">
        <v>8</v>
      </c>
      <c r="C10" s="181" t="s">
        <v>9</v>
      </c>
      <c r="D10" s="86" t="s">
        <v>10</v>
      </c>
      <c r="E10" s="11"/>
      <c r="F10" s="11"/>
    </row>
    <row r="11" spans="1:8" ht="14.25" customHeight="1" thickBot="1" x14ac:dyDescent="0.25">
      <c r="A11" s="178"/>
      <c r="B11" s="180"/>
      <c r="C11" s="182"/>
      <c r="D11" s="14" t="s">
        <v>36</v>
      </c>
    </row>
    <row r="12" spans="1:8" ht="15.75" customHeight="1" x14ac:dyDescent="0.2">
      <c r="A12" s="15" t="s">
        <v>14</v>
      </c>
      <c r="B12" s="16" t="s">
        <v>15</v>
      </c>
      <c r="C12" s="16"/>
      <c r="D12" s="18"/>
      <c r="E12" s="11"/>
      <c r="F12" s="11"/>
      <c r="G12" s="11"/>
    </row>
    <row r="13" spans="1:8" ht="18" customHeight="1" x14ac:dyDescent="0.2">
      <c r="A13" s="19" t="s">
        <v>16</v>
      </c>
      <c r="B13" s="20" t="s">
        <v>17</v>
      </c>
      <c r="C13" s="21" t="s">
        <v>18</v>
      </c>
      <c r="D13" s="23">
        <v>2206.9359999999997</v>
      </c>
      <c r="E13" s="11"/>
      <c r="F13" s="11"/>
      <c r="G13" s="11"/>
    </row>
    <row r="14" spans="1:8" ht="30.75" customHeight="1" x14ac:dyDescent="0.2">
      <c r="A14" s="24" t="s">
        <v>19</v>
      </c>
      <c r="B14" s="25" t="s">
        <v>20</v>
      </c>
      <c r="C14" s="26" t="s">
        <v>18</v>
      </c>
      <c r="D14" s="28">
        <f>D13-D15</f>
        <v>772.95842704492134</v>
      </c>
      <c r="E14" s="11"/>
      <c r="F14" s="11"/>
      <c r="G14" s="11"/>
    </row>
    <row r="15" spans="1:8" ht="31.5" customHeight="1" thickBot="1" x14ac:dyDescent="0.25">
      <c r="A15" s="30" t="s">
        <v>21</v>
      </c>
      <c r="B15" s="31" t="s">
        <v>22</v>
      </c>
      <c r="C15" s="32" t="s">
        <v>18</v>
      </c>
      <c r="D15" s="87">
        <f>D19</f>
        <v>1433.9775729550784</v>
      </c>
      <c r="E15" s="11"/>
      <c r="F15" s="11"/>
      <c r="G15" s="11"/>
    </row>
    <row r="16" spans="1:8" hidden="1" x14ac:dyDescent="0.2">
      <c r="B16" s="36"/>
      <c r="C16" s="37"/>
      <c r="E16" s="11"/>
      <c r="F16" s="11"/>
      <c r="G16" s="11"/>
    </row>
    <row r="17" spans="1:6" ht="12.75" hidden="1" customHeight="1" outlineLevel="1" x14ac:dyDescent="0.2">
      <c r="A17" s="186" t="s">
        <v>23</v>
      </c>
      <c r="B17" s="187"/>
      <c r="C17" s="190" t="s">
        <v>9</v>
      </c>
      <c r="D17" s="88" t="s">
        <v>10</v>
      </c>
      <c r="E17" s="39"/>
      <c r="F17" s="11"/>
    </row>
    <row r="18" spans="1:6" ht="13.5" hidden="1" outlineLevel="1" thickBot="1" x14ac:dyDescent="0.25">
      <c r="A18" s="188"/>
      <c r="B18" s="189"/>
      <c r="C18" s="191"/>
      <c r="D18" s="89" t="s">
        <v>36</v>
      </c>
      <c r="E18" s="42"/>
      <c r="F18" s="11"/>
    </row>
    <row r="19" spans="1:6" ht="28.5" hidden="1" customHeight="1" outlineLevel="1" thickBot="1" x14ac:dyDescent="0.25">
      <c r="A19" s="220" t="s">
        <v>25</v>
      </c>
      <c r="B19" s="221"/>
      <c r="C19" s="43" t="s">
        <v>18</v>
      </c>
      <c r="D19" s="90">
        <f>D20+D22+D23+D21</f>
        <v>1433.9775729550784</v>
      </c>
      <c r="E19" s="46"/>
      <c r="F19" s="11"/>
    </row>
    <row r="20" spans="1:6" ht="26.25" hidden="1" customHeight="1" outlineLevel="1" x14ac:dyDescent="0.2">
      <c r="A20" s="222" t="s">
        <v>26</v>
      </c>
      <c r="B20" s="223"/>
      <c r="C20" s="47" t="s">
        <v>18</v>
      </c>
      <c r="D20" s="91">
        <v>1167.6100000000001</v>
      </c>
      <c r="E20" s="50"/>
      <c r="F20" s="11"/>
    </row>
    <row r="21" spans="1:6" ht="14.25" hidden="1" customHeight="1" outlineLevel="1" x14ac:dyDescent="0.2">
      <c r="A21" s="224" t="s">
        <v>27</v>
      </c>
      <c r="B21" s="225"/>
      <c r="C21" s="51" t="s">
        <v>18</v>
      </c>
      <c r="D21" s="92">
        <f>'1 ЦК'!D21</f>
        <v>24.63</v>
      </c>
      <c r="E21" s="50"/>
      <c r="F21" s="11"/>
    </row>
    <row r="22" spans="1:6" ht="27.75" hidden="1" customHeight="1" outlineLevel="1" x14ac:dyDescent="0.2">
      <c r="A22" s="224" t="s">
        <v>28</v>
      </c>
      <c r="B22" s="225"/>
      <c r="C22" s="51" t="s">
        <v>18</v>
      </c>
      <c r="D22" s="93">
        <v>237.8675729550782</v>
      </c>
      <c r="E22" s="50"/>
      <c r="F22" s="63"/>
    </row>
    <row r="23" spans="1:6" ht="25.5" hidden="1" customHeight="1" outlineLevel="1" thickBot="1" x14ac:dyDescent="0.3">
      <c r="A23" s="226" t="s">
        <v>29</v>
      </c>
      <c r="B23" s="227"/>
      <c r="C23" s="58" t="s">
        <v>18</v>
      </c>
      <c r="D23" s="94">
        <f>'1 ЦК'!D23</f>
        <v>3.87</v>
      </c>
      <c r="E23" s="62"/>
      <c r="F23" s="11"/>
    </row>
    <row r="24" spans="1:6" hidden="1" collapsed="1" x14ac:dyDescent="0.2"/>
    <row r="25" spans="1:6" hidden="1" x14ac:dyDescent="0.2"/>
    <row r="26" spans="1:6" hidden="1" x14ac:dyDescent="0.2"/>
    <row r="27" spans="1:6" hidden="1" x14ac:dyDescent="0.2"/>
    <row r="28" spans="1:6" hidden="1" x14ac:dyDescent="0.2"/>
  </sheetData>
  <mergeCells count="16">
    <mergeCell ref="A19:B19"/>
    <mergeCell ref="A20:B20"/>
    <mergeCell ref="A21:B21"/>
    <mergeCell ref="A22:B22"/>
    <mergeCell ref="A23:B23"/>
    <mergeCell ref="A10:A11"/>
    <mergeCell ref="B10:B11"/>
    <mergeCell ref="C10:C11"/>
    <mergeCell ref="A17:B18"/>
    <mergeCell ref="C17:C18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topLeftCell="A16" zoomScale="84" zoomScaleNormal="100" zoomScaleSheetLayoutView="84" workbookViewId="0">
      <selection activeCell="A28" sqref="A28:XFD65"/>
    </sheetView>
  </sheetViews>
  <sheetFormatPr defaultRowHeight="12.75" x14ac:dyDescent="0.2"/>
  <cols>
    <col min="1" max="1" width="8.7109375" style="35" customWidth="1"/>
    <col min="2" max="2" width="55.7109375" style="83" customWidth="1"/>
    <col min="3" max="3" width="15.7109375" style="84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3" width="14.42578125" style="6" hidden="1" customWidth="1"/>
    <col min="14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73" t="s">
        <v>0</v>
      </c>
      <c r="B1" s="173"/>
      <c r="C1" s="173"/>
      <c r="D1" s="173"/>
      <c r="E1" s="173"/>
      <c r="F1" s="173"/>
    </row>
    <row r="2" spans="1:8" ht="18" x14ac:dyDescent="0.25">
      <c r="A2" s="173" t="s">
        <v>2</v>
      </c>
      <c r="B2" s="173"/>
      <c r="C2" s="173"/>
      <c r="D2" s="173"/>
      <c r="E2" s="173"/>
      <c r="F2" s="173"/>
      <c r="H2" s="6" t="str">
        <f>'1 ЦК'!H2</f>
        <v>на территории Тюменской области, ХМАО и ЯНАО в августе 2016 года (прогноз)</v>
      </c>
    </row>
    <row r="3" spans="1:8" ht="18" x14ac:dyDescent="0.25">
      <c r="A3" s="173" t="s">
        <v>4</v>
      </c>
      <c r="B3" s="173"/>
      <c r="C3" s="173"/>
      <c r="D3" s="173"/>
      <c r="E3" s="173"/>
      <c r="F3" s="173"/>
      <c r="H3" s="6" t="str">
        <f>'1 ЦК'!H3</f>
        <v xml:space="preserve">на территории Тюменской области, ХМАО и ЯНАО в июле 2016 года (факт)                                                                                                                   </v>
      </c>
    </row>
    <row r="4" spans="1:8" ht="9" customHeight="1" x14ac:dyDescent="0.2">
      <c r="A4" s="230" t="str">
        <f>'1 ЦК'!A5</f>
        <v xml:space="preserve">на территории Тюменской области, ХМАО и ЯНАО в июле 2016 года (факт)                                                                                                                   </v>
      </c>
      <c r="B4" s="174"/>
      <c r="C4" s="174"/>
      <c r="D4" s="174"/>
      <c r="E4" s="174"/>
      <c r="F4" s="174"/>
    </row>
    <row r="5" spans="1:8" ht="19.5" customHeight="1" x14ac:dyDescent="0.2">
      <c r="A5" s="174"/>
      <c r="B5" s="174"/>
      <c r="C5" s="174"/>
      <c r="D5" s="174"/>
      <c r="E5" s="174"/>
      <c r="F5" s="174"/>
    </row>
    <row r="6" spans="1:8" ht="21" customHeight="1" x14ac:dyDescent="0.2">
      <c r="A6" s="231" t="s">
        <v>37</v>
      </c>
      <c r="B6" s="231"/>
      <c r="C6" s="231"/>
      <c r="D6" s="231"/>
      <c r="E6" s="231"/>
      <c r="F6" s="231"/>
    </row>
    <row r="7" spans="1:8" ht="15" customHeight="1" thickBot="1" x14ac:dyDescent="0.25"/>
    <row r="8" spans="1:8" ht="24.95" customHeight="1" x14ac:dyDescent="0.2">
      <c r="A8" s="232" t="s">
        <v>7</v>
      </c>
      <c r="B8" s="234" t="s">
        <v>38</v>
      </c>
      <c r="C8" s="236" t="s">
        <v>9</v>
      </c>
      <c r="D8" s="183" t="s">
        <v>10</v>
      </c>
      <c r="E8" s="184"/>
      <c r="F8" s="185"/>
    </row>
    <row r="9" spans="1:8" ht="24.95" customHeight="1" thickBot="1" x14ac:dyDescent="0.25">
      <c r="A9" s="233"/>
      <c r="B9" s="235"/>
      <c r="C9" s="237"/>
      <c r="D9" s="95" t="s">
        <v>36</v>
      </c>
      <c r="E9" s="95" t="s">
        <v>12</v>
      </c>
      <c r="F9" s="14" t="s">
        <v>13</v>
      </c>
    </row>
    <row r="10" spans="1:8" ht="15.75" customHeight="1" x14ac:dyDescent="0.2">
      <c r="A10" s="96" t="s">
        <v>14</v>
      </c>
      <c r="B10" s="97" t="s">
        <v>39</v>
      </c>
      <c r="C10" s="97"/>
      <c r="D10" s="98"/>
      <c r="E10" s="98"/>
      <c r="F10" s="99"/>
      <c r="G10" s="11"/>
      <c r="H10" s="11"/>
    </row>
    <row r="11" spans="1:8" ht="15.75" customHeight="1" x14ac:dyDescent="0.2">
      <c r="A11" s="100" t="s">
        <v>16</v>
      </c>
      <c r="B11" s="101" t="s">
        <v>40</v>
      </c>
      <c r="C11" s="102" t="s">
        <v>41</v>
      </c>
      <c r="D11" s="103">
        <v>391842.28899999999</v>
      </c>
      <c r="E11" s="104">
        <f>D11</f>
        <v>391842.28899999999</v>
      </c>
      <c r="F11" s="105">
        <f>E11</f>
        <v>391842.28899999999</v>
      </c>
      <c r="G11" s="11"/>
      <c r="H11" s="11"/>
    </row>
    <row r="12" spans="1:8" ht="15.75" customHeight="1" x14ac:dyDescent="0.2">
      <c r="A12" s="106" t="s">
        <v>19</v>
      </c>
      <c r="B12" s="107" t="s">
        <v>42</v>
      </c>
      <c r="C12" s="108" t="s">
        <v>41</v>
      </c>
      <c r="D12" s="109">
        <f>D11</f>
        <v>391842.28899999999</v>
      </c>
      <c r="E12" s="110">
        <f>E11</f>
        <v>391842.28899999999</v>
      </c>
      <c r="F12" s="111">
        <f>F11</f>
        <v>391842.28899999999</v>
      </c>
      <c r="G12" s="11"/>
      <c r="H12" s="11"/>
    </row>
    <row r="13" spans="1:8" ht="15.75" customHeight="1" x14ac:dyDescent="0.2">
      <c r="A13" s="100" t="s">
        <v>43</v>
      </c>
      <c r="B13" s="101" t="s">
        <v>17</v>
      </c>
      <c r="C13" s="102" t="s">
        <v>18</v>
      </c>
      <c r="D13" s="103">
        <v>1959.8150000000001</v>
      </c>
      <c r="E13" s="103">
        <v>2970.4850000000001</v>
      </c>
      <c r="F13" s="105">
        <v>3029.922</v>
      </c>
      <c r="G13" s="11"/>
      <c r="H13" s="11"/>
    </row>
    <row r="14" spans="1:8" ht="25.5" x14ac:dyDescent="0.2">
      <c r="A14" s="106" t="s">
        <v>44</v>
      </c>
      <c r="B14" s="107" t="s">
        <v>45</v>
      </c>
      <c r="C14" s="108" t="s">
        <v>18</v>
      </c>
      <c r="D14" s="109">
        <f>E14</f>
        <v>865.69141109949487</v>
      </c>
      <c r="E14" s="110">
        <f>E13-E15</f>
        <v>865.69141109949487</v>
      </c>
      <c r="F14" s="112">
        <f>E14</f>
        <v>865.69141109949487</v>
      </c>
      <c r="G14" s="11"/>
      <c r="H14" s="11"/>
    </row>
    <row r="15" spans="1:8" ht="28.5" customHeight="1" thickBot="1" x14ac:dyDescent="0.25">
      <c r="A15" s="113" t="s">
        <v>46</v>
      </c>
      <c r="B15" s="114" t="s">
        <v>22</v>
      </c>
      <c r="C15" s="115" t="s">
        <v>18</v>
      </c>
      <c r="D15" s="116">
        <f>D13-D14</f>
        <v>1094.1235889005052</v>
      </c>
      <c r="E15" s="117">
        <f>E21</f>
        <v>2104.7935889005053</v>
      </c>
      <c r="F15" s="118">
        <f>F13-F14</f>
        <v>2164.2305889005052</v>
      </c>
      <c r="G15" s="11"/>
      <c r="H15" s="11"/>
    </row>
    <row r="16" spans="1:8" x14ac:dyDescent="0.2">
      <c r="A16" s="119"/>
      <c r="B16" s="120"/>
      <c r="C16" s="121"/>
      <c r="D16" s="122"/>
      <c r="E16" s="122"/>
      <c r="F16" s="11"/>
      <c r="G16" s="11"/>
      <c r="H16" s="11"/>
    </row>
    <row r="17" spans="1:8" ht="13.5" thickBot="1" x14ac:dyDescent="0.25">
      <c r="A17" s="123"/>
      <c r="B17" s="120"/>
      <c r="C17" s="9"/>
      <c r="D17" s="122"/>
      <c r="E17" s="122"/>
      <c r="F17" s="11"/>
      <c r="G17" s="11"/>
      <c r="H17" s="11"/>
    </row>
    <row r="18" spans="1:8" ht="47.25" customHeight="1" thickBot="1" x14ac:dyDescent="0.3">
      <c r="A18" s="238" t="s">
        <v>47</v>
      </c>
      <c r="B18" s="239"/>
      <c r="C18" s="239"/>
      <c r="D18" s="239"/>
      <c r="E18" s="239"/>
      <c r="F18" s="240"/>
      <c r="G18" s="11"/>
      <c r="H18" s="11"/>
    </row>
    <row r="19" spans="1:8" ht="12.75" customHeight="1" x14ac:dyDescent="0.2">
      <c r="A19" s="241" t="s">
        <v>48</v>
      </c>
      <c r="B19" s="242"/>
      <c r="C19" s="245" t="s">
        <v>9</v>
      </c>
      <c r="D19" s="247" t="s">
        <v>10</v>
      </c>
      <c r="E19" s="248"/>
      <c r="F19" s="249"/>
      <c r="G19" s="11"/>
      <c r="H19" s="11"/>
    </row>
    <row r="20" spans="1:8" ht="13.5" customHeight="1" thickBot="1" x14ac:dyDescent="0.25">
      <c r="A20" s="243"/>
      <c r="B20" s="244"/>
      <c r="C20" s="246"/>
      <c r="D20" s="124" t="s">
        <v>36</v>
      </c>
      <c r="E20" s="125" t="s">
        <v>12</v>
      </c>
      <c r="F20" s="126" t="s">
        <v>13</v>
      </c>
      <c r="G20" s="11"/>
      <c r="H20" s="11"/>
    </row>
    <row r="21" spans="1:8" ht="30.75" customHeight="1" x14ac:dyDescent="0.2">
      <c r="A21" s="250" t="s">
        <v>49</v>
      </c>
      <c r="B21" s="251"/>
      <c r="C21" s="127" t="s">
        <v>18</v>
      </c>
      <c r="D21" s="128">
        <f>D15</f>
        <v>1094.1235889005052</v>
      </c>
      <c r="E21" s="129">
        <f>E25+D26+D27</f>
        <v>2104.7935889005053</v>
      </c>
      <c r="F21" s="130">
        <f>F15</f>
        <v>2164.2305889005052</v>
      </c>
      <c r="G21" s="11"/>
      <c r="H21" s="11"/>
    </row>
    <row r="22" spans="1:8" ht="30.75" customHeight="1" x14ac:dyDescent="0.2">
      <c r="A22" s="228" t="s">
        <v>50</v>
      </c>
      <c r="B22" s="229"/>
      <c r="C22" s="26"/>
      <c r="D22" s="131"/>
      <c r="E22" s="132"/>
      <c r="F22" s="133"/>
      <c r="G22" s="11"/>
      <c r="H22" s="11"/>
    </row>
    <row r="23" spans="1:8" ht="30.75" customHeight="1" x14ac:dyDescent="0.2">
      <c r="A23" s="257" t="s">
        <v>51</v>
      </c>
      <c r="B23" s="258"/>
      <c r="C23" s="26" t="s">
        <v>52</v>
      </c>
      <c r="D23" s="134">
        <v>818312.87</v>
      </c>
      <c r="E23" s="135">
        <v>1347699.37</v>
      </c>
      <c r="F23" s="136">
        <v>741960.17</v>
      </c>
      <c r="G23" s="259" t="s">
        <v>53</v>
      </c>
      <c r="H23" s="11"/>
    </row>
    <row r="24" spans="1:8" ht="30.75" customHeight="1" x14ac:dyDescent="0.2">
      <c r="A24" s="257" t="s">
        <v>54</v>
      </c>
      <c r="B24" s="258"/>
      <c r="C24" s="26" t="s">
        <v>18</v>
      </c>
      <c r="D24" s="134">
        <v>55.28</v>
      </c>
      <c r="E24" s="135">
        <v>177.74</v>
      </c>
      <c r="F24" s="136">
        <v>357.73</v>
      </c>
      <c r="G24" s="260"/>
      <c r="H24" s="11"/>
    </row>
    <row r="25" spans="1:8" ht="30.75" customHeight="1" x14ac:dyDescent="0.2">
      <c r="A25" s="228" t="s">
        <v>26</v>
      </c>
      <c r="B25" s="229"/>
      <c r="C25" s="137" t="s">
        <v>18</v>
      </c>
      <c r="D25" s="138">
        <f>'3 ЦК'!D20</f>
        <v>1167.6100000000001</v>
      </c>
      <c r="E25" s="139">
        <f>'1 ЦК'!E20</f>
        <v>2077.1600000000003</v>
      </c>
      <c r="F25" s="140">
        <f>'1 ЦК'!F20</f>
        <v>2136.4299999999998</v>
      </c>
      <c r="G25" s="261"/>
      <c r="H25" s="11"/>
    </row>
    <row r="26" spans="1:8" ht="30.75" customHeight="1" x14ac:dyDescent="0.2">
      <c r="A26" s="262" t="s">
        <v>55</v>
      </c>
      <c r="B26" s="263"/>
      <c r="C26" s="137" t="s">
        <v>18</v>
      </c>
      <c r="D26" s="264">
        <f>'1 ЦК'!D21</f>
        <v>24.63</v>
      </c>
      <c r="E26" s="265"/>
      <c r="F26" s="266"/>
      <c r="G26" s="11"/>
      <c r="H26" s="11"/>
    </row>
    <row r="27" spans="1:8" ht="30.75" customHeight="1" thickBot="1" x14ac:dyDescent="0.25">
      <c r="A27" s="252" t="s">
        <v>29</v>
      </c>
      <c r="B27" s="253"/>
      <c r="C27" s="141" t="s">
        <v>18</v>
      </c>
      <c r="D27" s="254">
        <v>3.0035889005048837</v>
      </c>
      <c r="E27" s="255"/>
      <c r="F27" s="256"/>
      <c r="G27" s="11"/>
      <c r="H27" s="11"/>
    </row>
  </sheetData>
  <mergeCells count="23">
    <mergeCell ref="A27:B27"/>
    <mergeCell ref="D27:F27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zoomScale="87" zoomScaleNormal="100" zoomScaleSheetLayoutView="87" workbookViewId="0">
      <selection activeCell="L36" sqref="L36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73" t="s">
        <v>56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0" ht="43.5" customHeight="1" x14ac:dyDescent="0.25">
      <c r="A2" s="273"/>
      <c r="B2" s="273"/>
      <c r="C2" s="273"/>
      <c r="D2" s="273"/>
      <c r="E2" s="273"/>
      <c r="F2" s="273"/>
      <c r="G2" s="273"/>
      <c r="H2" s="273"/>
      <c r="I2" s="273"/>
      <c r="J2" s="273"/>
    </row>
    <row r="3" spans="1:10" ht="26.25" customHeight="1" thickBot="1" x14ac:dyDescent="0.3">
      <c r="A3" s="274" t="s">
        <v>57</v>
      </c>
      <c r="B3" s="274"/>
      <c r="C3" s="274"/>
      <c r="D3" s="142"/>
      <c r="E3" s="142"/>
      <c r="F3" s="142"/>
      <c r="G3" s="142"/>
      <c r="H3" s="142"/>
      <c r="I3" s="142"/>
      <c r="J3" s="142"/>
    </row>
    <row r="4" spans="1:10" ht="27.75" customHeight="1" thickBot="1" x14ac:dyDescent="0.3">
      <c r="A4" s="275" t="s">
        <v>58</v>
      </c>
      <c r="B4" s="276"/>
      <c r="C4" s="276"/>
      <c r="D4" s="276"/>
      <c r="E4" s="276"/>
      <c r="F4" s="276"/>
      <c r="G4" s="276"/>
      <c r="H4" s="277"/>
      <c r="I4" s="143" t="s">
        <v>59</v>
      </c>
      <c r="J4" s="144" t="s">
        <v>60</v>
      </c>
    </row>
    <row r="5" spans="1:10" ht="27" customHeight="1" thickBot="1" x14ac:dyDescent="0.3">
      <c r="A5" s="278">
        <v>1</v>
      </c>
      <c r="B5" s="279"/>
      <c r="C5" s="279"/>
      <c r="D5" s="279"/>
      <c r="E5" s="279"/>
      <c r="F5" s="279"/>
      <c r="G5" s="279"/>
      <c r="H5" s="280"/>
      <c r="I5" s="143">
        <v>2</v>
      </c>
      <c r="J5" s="144">
        <v>3</v>
      </c>
    </row>
    <row r="6" spans="1:10" ht="32.25" customHeight="1" x14ac:dyDescent="0.25">
      <c r="A6" s="281" t="s">
        <v>61</v>
      </c>
      <c r="B6" s="282"/>
      <c r="C6" s="282"/>
      <c r="D6" s="282"/>
      <c r="E6" s="282"/>
      <c r="F6" s="282"/>
      <c r="G6" s="282"/>
      <c r="H6" s="282"/>
      <c r="I6" s="145" t="s">
        <v>18</v>
      </c>
      <c r="J6" s="146">
        <v>1468.04</v>
      </c>
    </row>
    <row r="7" spans="1:10" ht="34.5" customHeight="1" x14ac:dyDescent="0.25">
      <c r="A7" s="271" t="s">
        <v>62</v>
      </c>
      <c r="B7" s="272"/>
      <c r="C7" s="272"/>
      <c r="D7" s="272"/>
      <c r="E7" s="272"/>
      <c r="F7" s="272"/>
      <c r="G7" s="272"/>
      <c r="H7" s="272"/>
      <c r="I7" s="147" t="s">
        <v>18</v>
      </c>
      <c r="J7" s="146">
        <f>J6-J8</f>
        <v>1440.406411099495</v>
      </c>
    </row>
    <row r="8" spans="1:10" ht="90" customHeight="1" thickBot="1" x14ac:dyDescent="0.3">
      <c r="A8" s="268" t="s">
        <v>63</v>
      </c>
      <c r="B8" s="269"/>
      <c r="C8" s="269"/>
      <c r="D8" s="269"/>
      <c r="E8" s="269"/>
      <c r="F8" s="269"/>
      <c r="G8" s="269"/>
      <c r="H8" s="270"/>
      <c r="I8" s="148" t="s">
        <v>18</v>
      </c>
      <c r="J8" s="149">
        <f>'5 ЦК'!D26+'5 ЦК'!D27</f>
        <v>27.633588900504883</v>
      </c>
    </row>
    <row r="11" spans="1:10" ht="15.75" x14ac:dyDescent="0.25">
      <c r="A11" s="150"/>
      <c r="B11" s="150"/>
      <c r="C11" s="150"/>
      <c r="D11" s="150"/>
      <c r="E11" s="150"/>
      <c r="F11" s="150"/>
      <c r="G11" s="150"/>
      <c r="H11" s="150"/>
      <c r="I11" s="150"/>
      <c r="J11" s="150"/>
    </row>
    <row r="12" spans="1:10" ht="15.75" x14ac:dyDescent="0.25">
      <c r="A12" s="150"/>
      <c r="B12" s="150"/>
      <c r="C12" s="150"/>
      <c r="D12" s="150"/>
      <c r="E12" s="150"/>
      <c r="F12" s="150"/>
      <c r="G12" s="150"/>
      <c r="H12" s="150"/>
      <c r="I12" s="267"/>
      <c r="J12" s="267"/>
    </row>
  </sheetData>
  <mergeCells count="8">
    <mergeCell ref="I12:J12"/>
    <mergeCell ref="A8:H8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78"/>
  <sheetViews>
    <sheetView tabSelected="1" view="pageBreakPreview" topLeftCell="A28" zoomScale="80" zoomScaleNormal="85" zoomScaleSheetLayoutView="80" workbookViewId="0">
      <selection activeCell="V92" sqref="V92"/>
    </sheetView>
  </sheetViews>
  <sheetFormatPr defaultRowHeight="12.75" x14ac:dyDescent="0.2"/>
  <cols>
    <col min="1" max="1" width="8.7109375" style="166" customWidth="1"/>
    <col min="2" max="2" width="9.7109375" style="167" customWidth="1"/>
    <col min="3" max="3" width="9.7109375" style="168" customWidth="1"/>
    <col min="4" max="14" width="9.7109375" style="151" customWidth="1"/>
    <col min="15" max="15" width="11.42578125" style="151" customWidth="1"/>
    <col min="16" max="23" width="9.7109375" style="151" customWidth="1"/>
    <col min="24" max="24" width="10.85546875" style="151" customWidth="1"/>
    <col min="25" max="25" width="9.7109375" style="151" customWidth="1"/>
    <col min="26" max="27" width="9.140625" style="151"/>
    <col min="28" max="28" width="15.85546875" style="151" customWidth="1"/>
    <col min="29" max="32" width="9.140625" style="151"/>
    <col min="33" max="33" width="11.140625" style="151" bestFit="1" customWidth="1"/>
    <col min="34" max="16384" width="9.140625" style="151"/>
  </cols>
  <sheetData>
    <row r="1" spans="1:25" ht="20.25" customHeight="1" x14ac:dyDescent="0.2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</row>
    <row r="2" spans="1:25" ht="19.5" customHeight="1" x14ac:dyDescent="0.2">
      <c r="A2" s="285" t="s">
        <v>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</row>
    <row r="3" spans="1:25" ht="19.5" customHeight="1" x14ac:dyDescent="0.2">
      <c r="A3" s="285" t="s">
        <v>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</row>
    <row r="4" spans="1:25" ht="19.5" customHeight="1" x14ac:dyDescent="0.2">
      <c r="A4" s="286" t="s">
        <v>72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</row>
    <row r="5" spans="1:25" ht="15.75" customHeight="1" x14ac:dyDescent="0.2">
      <c r="A5" s="286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</row>
    <row r="6" spans="1:25" ht="12" customHeight="1" x14ac:dyDescent="0.2">
      <c r="A6" s="287" t="s">
        <v>67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</row>
    <row r="7" spans="1:25" ht="15" customHeight="1" x14ac:dyDescent="0.2">
      <c r="A7" s="286" t="s">
        <v>64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</row>
    <row r="8" spans="1:25" ht="13.5" customHeight="1" x14ac:dyDescent="0.2">
      <c r="A8" s="153"/>
      <c r="B8" s="154"/>
      <c r="C8" s="155"/>
      <c r="D8" s="10"/>
      <c r="E8" s="10"/>
      <c r="F8" s="156"/>
      <c r="G8" s="156"/>
      <c r="H8" s="156"/>
    </row>
    <row r="9" spans="1:25" ht="36" customHeight="1" x14ac:dyDescent="0.2">
      <c r="A9" s="288" t="s">
        <v>68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</row>
    <row r="10" spans="1:25" x14ac:dyDescent="0.2">
      <c r="A10" s="153"/>
      <c r="B10" s="154"/>
      <c r="C10" s="155"/>
      <c r="D10" s="10"/>
      <c r="E10" s="10"/>
      <c r="F10" s="156"/>
      <c r="G10" s="156"/>
      <c r="H10" s="156"/>
    </row>
    <row r="11" spans="1:25" ht="18.75" x14ac:dyDescent="0.2">
      <c r="A11" s="283" t="s">
        <v>65</v>
      </c>
      <c r="B11" s="284" t="s">
        <v>66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</row>
    <row r="12" spans="1:25" ht="15.75" x14ac:dyDescent="0.25">
      <c r="A12" s="283"/>
      <c r="B12" s="157">
        <v>1</v>
      </c>
      <c r="C12" s="158">
        <v>2</v>
      </c>
      <c r="D12" s="157">
        <v>3</v>
      </c>
      <c r="E12" s="158">
        <v>4</v>
      </c>
      <c r="F12" s="157">
        <v>5</v>
      </c>
      <c r="G12" s="158">
        <v>6</v>
      </c>
      <c r="H12" s="157">
        <v>7</v>
      </c>
      <c r="I12" s="158">
        <v>8</v>
      </c>
      <c r="J12" s="157">
        <v>9</v>
      </c>
      <c r="K12" s="158">
        <v>10</v>
      </c>
      <c r="L12" s="157">
        <v>11</v>
      </c>
      <c r="M12" s="158">
        <v>12</v>
      </c>
      <c r="N12" s="157">
        <v>13</v>
      </c>
      <c r="O12" s="158">
        <v>14</v>
      </c>
      <c r="P12" s="157">
        <v>15</v>
      </c>
      <c r="Q12" s="158">
        <v>16</v>
      </c>
      <c r="R12" s="157">
        <v>17</v>
      </c>
      <c r="S12" s="158">
        <v>18</v>
      </c>
      <c r="T12" s="157">
        <v>19</v>
      </c>
      <c r="U12" s="158">
        <v>20</v>
      </c>
      <c r="V12" s="157">
        <v>21</v>
      </c>
      <c r="W12" s="158">
        <v>22</v>
      </c>
      <c r="X12" s="157">
        <v>23</v>
      </c>
      <c r="Y12" s="158">
        <v>24</v>
      </c>
    </row>
    <row r="13" spans="1:25" ht="15.75" x14ac:dyDescent="0.2">
      <c r="A13" s="159">
        <v>1</v>
      </c>
      <c r="B13" s="160">
        <v>694.70673773876194</v>
      </c>
      <c r="C13" s="160">
        <v>547.13782773876198</v>
      </c>
      <c r="D13" s="160">
        <v>477.69156773876193</v>
      </c>
      <c r="E13" s="160">
        <v>9.9357777387619706</v>
      </c>
      <c r="F13" s="160">
        <v>17.642667738761972</v>
      </c>
      <c r="G13" s="160">
        <v>697.25513773876196</v>
      </c>
      <c r="H13" s="160">
        <v>741.47332773876201</v>
      </c>
      <c r="I13" s="160">
        <v>748.61086773876195</v>
      </c>
      <c r="J13" s="160">
        <v>747.63731773876191</v>
      </c>
      <c r="K13" s="160">
        <v>734.17078773876199</v>
      </c>
      <c r="L13" s="160">
        <v>797.28183773876196</v>
      </c>
      <c r="M13" s="160">
        <v>799.60547773876192</v>
      </c>
      <c r="N13" s="160">
        <v>800.70401773876199</v>
      </c>
      <c r="O13" s="160">
        <v>801.60428773876197</v>
      </c>
      <c r="P13" s="160">
        <v>970.19438773876198</v>
      </c>
      <c r="Q13" s="160">
        <v>883.152457738762</v>
      </c>
      <c r="R13" s="160">
        <v>867.163577738762</v>
      </c>
      <c r="S13" s="160">
        <v>840.47128773876193</v>
      </c>
      <c r="T13" s="160">
        <v>978.34119773876193</v>
      </c>
      <c r="U13" s="160">
        <v>1031.981177738762</v>
      </c>
      <c r="V13" s="160">
        <v>1040.840947738762</v>
      </c>
      <c r="W13" s="160">
        <v>867.24603773876197</v>
      </c>
      <c r="X13" s="160">
        <v>796.69892773876199</v>
      </c>
      <c r="Y13" s="160">
        <v>754.20182773876195</v>
      </c>
    </row>
    <row r="14" spans="1:25" ht="15.75" x14ac:dyDescent="0.2">
      <c r="A14" s="159">
        <v>2</v>
      </c>
      <c r="B14" s="160">
        <v>746.43992773876198</v>
      </c>
      <c r="C14" s="160">
        <v>708.903807738762</v>
      </c>
      <c r="D14" s="160">
        <v>704.33595773876198</v>
      </c>
      <c r="E14" s="160">
        <v>262.92911773876199</v>
      </c>
      <c r="F14" s="160">
        <v>610.70286773876194</v>
      </c>
      <c r="G14" s="160">
        <v>716.41176773876191</v>
      </c>
      <c r="H14" s="160">
        <v>744.19975773876195</v>
      </c>
      <c r="I14" s="160">
        <v>810.00510773876192</v>
      </c>
      <c r="J14" s="160">
        <v>960.653447738762</v>
      </c>
      <c r="K14" s="160">
        <v>989.129987738762</v>
      </c>
      <c r="L14" s="160">
        <v>1017.900067738762</v>
      </c>
      <c r="M14" s="160">
        <v>1016.163597738762</v>
      </c>
      <c r="N14" s="160">
        <v>970.45016773876193</v>
      </c>
      <c r="O14" s="160">
        <v>963.20795773876193</v>
      </c>
      <c r="P14" s="160">
        <v>960.77077773876192</v>
      </c>
      <c r="Q14" s="160">
        <v>973.49062773876199</v>
      </c>
      <c r="R14" s="160">
        <v>956.91219773876196</v>
      </c>
      <c r="S14" s="160">
        <v>971.40760773876195</v>
      </c>
      <c r="T14" s="160">
        <v>977.3766477387619</v>
      </c>
      <c r="U14" s="160">
        <v>973.15753773876202</v>
      </c>
      <c r="V14" s="160">
        <v>972.77521773876197</v>
      </c>
      <c r="W14" s="160">
        <v>1006.878727738762</v>
      </c>
      <c r="X14" s="160">
        <v>868.94062773876192</v>
      </c>
      <c r="Y14" s="160">
        <v>788.895387738762</v>
      </c>
    </row>
    <row r="15" spans="1:25" ht="15.75" x14ac:dyDescent="0.2">
      <c r="A15" s="159">
        <v>3</v>
      </c>
      <c r="B15" s="160">
        <v>717.62187773876201</v>
      </c>
      <c r="C15" s="160">
        <v>707.75315773876196</v>
      </c>
      <c r="D15" s="160">
        <v>707.96016773876192</v>
      </c>
      <c r="E15" s="160">
        <v>694.30493773876196</v>
      </c>
      <c r="F15" s="160">
        <v>706.49722773876192</v>
      </c>
      <c r="G15" s="160">
        <v>719.94677773876197</v>
      </c>
      <c r="H15" s="160">
        <v>803.15865773876192</v>
      </c>
      <c r="I15" s="160">
        <v>980.60487773876196</v>
      </c>
      <c r="J15" s="160">
        <v>1043.365877738762</v>
      </c>
      <c r="K15" s="160">
        <v>1066.8787977387622</v>
      </c>
      <c r="L15" s="160">
        <v>1050.2974877387621</v>
      </c>
      <c r="M15" s="160">
        <v>1048.9079677387622</v>
      </c>
      <c r="N15" s="160">
        <v>1024.5253377387621</v>
      </c>
      <c r="O15" s="160">
        <v>1021.4113577387619</v>
      </c>
      <c r="P15" s="160">
        <v>1021.7935977387619</v>
      </c>
      <c r="Q15" s="160">
        <v>1015.936997738762</v>
      </c>
      <c r="R15" s="160">
        <v>1007.603697738762</v>
      </c>
      <c r="S15" s="160">
        <v>1033.7508677387621</v>
      </c>
      <c r="T15" s="160">
        <v>1073.2033877387621</v>
      </c>
      <c r="U15" s="160">
        <v>1061.8423277387622</v>
      </c>
      <c r="V15" s="160">
        <v>1080.668467738762</v>
      </c>
      <c r="W15" s="160">
        <v>1096.142547738762</v>
      </c>
      <c r="X15" s="160">
        <v>1131.705587738762</v>
      </c>
      <c r="Y15" s="160">
        <v>1066.3254877387621</v>
      </c>
    </row>
    <row r="16" spans="1:25" ht="15.75" x14ac:dyDescent="0.2">
      <c r="A16" s="159">
        <v>4</v>
      </c>
      <c r="B16" s="160">
        <v>948.26844773876201</v>
      </c>
      <c r="C16" s="160">
        <v>855.820097738762</v>
      </c>
      <c r="D16" s="160">
        <v>800.67529773876197</v>
      </c>
      <c r="E16" s="160">
        <v>783.78328773876194</v>
      </c>
      <c r="F16" s="160">
        <v>780.765387738762</v>
      </c>
      <c r="G16" s="160">
        <v>792.78625773876195</v>
      </c>
      <c r="H16" s="160">
        <v>849.47512773876201</v>
      </c>
      <c r="I16" s="160">
        <v>1040.5144277387622</v>
      </c>
      <c r="J16" s="160">
        <v>1147.871937738762</v>
      </c>
      <c r="K16" s="160">
        <v>1146.434437738762</v>
      </c>
      <c r="L16" s="160">
        <v>1148.9170777387621</v>
      </c>
      <c r="M16" s="160">
        <v>1148.638567738762</v>
      </c>
      <c r="N16" s="160">
        <v>1132.944417738762</v>
      </c>
      <c r="O16" s="160">
        <v>1126.129137738762</v>
      </c>
      <c r="P16" s="160">
        <v>1109.5925077387622</v>
      </c>
      <c r="Q16" s="160">
        <v>1110.0738077387621</v>
      </c>
      <c r="R16" s="160">
        <v>1101.7666977387621</v>
      </c>
      <c r="S16" s="160">
        <v>1064.932877738762</v>
      </c>
      <c r="T16" s="160">
        <v>1053.333997738762</v>
      </c>
      <c r="U16" s="160">
        <v>1022.596537738762</v>
      </c>
      <c r="V16" s="160">
        <v>947.98704773876193</v>
      </c>
      <c r="W16" s="160">
        <v>886.17111773876195</v>
      </c>
      <c r="X16" s="160">
        <v>826.85637773876192</v>
      </c>
      <c r="Y16" s="160">
        <v>752.01838773876193</v>
      </c>
    </row>
    <row r="17" spans="1:33" ht="15.75" x14ac:dyDescent="0.2">
      <c r="A17" s="159">
        <v>5</v>
      </c>
      <c r="B17" s="160">
        <v>713.31148773876191</v>
      </c>
      <c r="C17" s="160">
        <v>698.82096773876196</v>
      </c>
      <c r="D17" s="160">
        <v>695.81616773876192</v>
      </c>
      <c r="E17" s="160">
        <v>671.10429773876194</v>
      </c>
      <c r="F17" s="160">
        <v>671.51702773876195</v>
      </c>
      <c r="G17" s="160">
        <v>684.570187738762</v>
      </c>
      <c r="H17" s="160">
        <v>698.18826773876197</v>
      </c>
      <c r="I17" s="160">
        <v>747.927807738762</v>
      </c>
      <c r="J17" s="160">
        <v>842.726617738762</v>
      </c>
      <c r="K17" s="160">
        <v>878.90642773876198</v>
      </c>
      <c r="L17" s="160">
        <v>906.22125773876201</v>
      </c>
      <c r="M17" s="160">
        <v>914.9945777387619</v>
      </c>
      <c r="N17" s="160">
        <v>906.31600773876198</v>
      </c>
      <c r="O17" s="160">
        <v>893.36618773876194</v>
      </c>
      <c r="P17" s="160">
        <v>897.57003773876193</v>
      </c>
      <c r="Q17" s="160">
        <v>899.97257773876197</v>
      </c>
      <c r="R17" s="160">
        <v>878.24243773876196</v>
      </c>
      <c r="S17" s="160">
        <v>853.762147738762</v>
      </c>
      <c r="T17" s="160">
        <v>859.55556773876197</v>
      </c>
      <c r="U17" s="160">
        <v>865.81159773876198</v>
      </c>
      <c r="V17" s="160">
        <v>923.83169773876193</v>
      </c>
      <c r="W17" s="160">
        <v>851.13981773876196</v>
      </c>
      <c r="X17" s="160">
        <v>827.70637773876194</v>
      </c>
      <c r="Y17" s="160">
        <v>782.48681773876194</v>
      </c>
    </row>
    <row r="18" spans="1:33" ht="15.75" x14ac:dyDescent="0.2">
      <c r="A18" s="159">
        <v>6</v>
      </c>
      <c r="B18" s="160">
        <v>710.30202773876192</v>
      </c>
      <c r="C18" s="160">
        <v>710.61891773876198</v>
      </c>
      <c r="D18" s="160">
        <v>711.14318773876198</v>
      </c>
      <c r="E18" s="160">
        <v>711.826267738762</v>
      </c>
      <c r="F18" s="160">
        <v>713.21989773876192</v>
      </c>
      <c r="G18" s="160">
        <v>756.82014773876199</v>
      </c>
      <c r="H18" s="160">
        <v>784.93584773876194</v>
      </c>
      <c r="I18" s="160">
        <v>939.72647773876201</v>
      </c>
      <c r="J18" s="160">
        <v>1087.6399877387621</v>
      </c>
      <c r="K18" s="160">
        <v>1050.3821277387622</v>
      </c>
      <c r="L18" s="160">
        <v>1043.025027738762</v>
      </c>
      <c r="M18" s="160">
        <v>1045.1357577387621</v>
      </c>
      <c r="N18" s="160">
        <v>1020.6886477387619</v>
      </c>
      <c r="O18" s="160">
        <v>1022.472117738762</v>
      </c>
      <c r="P18" s="160">
        <v>935.29267773876199</v>
      </c>
      <c r="Q18" s="160">
        <v>941.09162773876199</v>
      </c>
      <c r="R18" s="160">
        <v>910.61087773876193</v>
      </c>
      <c r="S18" s="160">
        <v>900.38226773876193</v>
      </c>
      <c r="T18" s="160">
        <v>896.13222773876191</v>
      </c>
      <c r="U18" s="160">
        <v>896.83327773876192</v>
      </c>
      <c r="V18" s="160">
        <v>898.66478773876202</v>
      </c>
      <c r="W18" s="160">
        <v>788.90449773876196</v>
      </c>
      <c r="X18" s="160">
        <v>782.00897773876193</v>
      </c>
      <c r="Y18" s="160">
        <v>750.40415773876191</v>
      </c>
    </row>
    <row r="19" spans="1:33" ht="15.75" x14ac:dyDescent="0.2">
      <c r="A19" s="159">
        <v>7</v>
      </c>
      <c r="B19" s="160">
        <v>703.12604773876194</v>
      </c>
      <c r="C19" s="160">
        <v>702.75936773876197</v>
      </c>
      <c r="D19" s="160">
        <v>691.39313773876199</v>
      </c>
      <c r="E19" s="160">
        <v>692.10586773876196</v>
      </c>
      <c r="F19" s="160">
        <v>697.44276773876197</v>
      </c>
      <c r="G19" s="160">
        <v>710.20442773876198</v>
      </c>
      <c r="H19" s="160">
        <v>745.63426773876199</v>
      </c>
      <c r="I19" s="160">
        <v>811.84751773876201</v>
      </c>
      <c r="J19" s="160">
        <v>898.82243773876201</v>
      </c>
      <c r="K19" s="160">
        <v>899.43618773876199</v>
      </c>
      <c r="L19" s="160">
        <v>754.90253773876191</v>
      </c>
      <c r="M19" s="160">
        <v>755.60681773876195</v>
      </c>
      <c r="N19" s="160">
        <v>773.05765773876192</v>
      </c>
      <c r="O19" s="160">
        <v>759.18652773876192</v>
      </c>
      <c r="P19" s="160">
        <v>523.36519773876194</v>
      </c>
      <c r="Q19" s="160">
        <v>491.43116773876199</v>
      </c>
      <c r="R19" s="160">
        <v>739.14072773876194</v>
      </c>
      <c r="S19" s="160">
        <v>739.80188773876193</v>
      </c>
      <c r="T19" s="160">
        <v>739.567577738762</v>
      </c>
      <c r="U19" s="160">
        <v>739.97839773876194</v>
      </c>
      <c r="V19" s="160">
        <v>739.16155773876199</v>
      </c>
      <c r="W19" s="160">
        <v>669.67167773876201</v>
      </c>
      <c r="X19" s="160">
        <v>695.92616773876193</v>
      </c>
      <c r="Y19" s="160">
        <v>696.34411773876195</v>
      </c>
    </row>
    <row r="20" spans="1:33" ht="15.75" x14ac:dyDescent="0.2">
      <c r="A20" s="159">
        <v>8</v>
      </c>
      <c r="B20" s="160">
        <v>707.35397773876196</v>
      </c>
      <c r="C20" s="160">
        <v>707.36505773876195</v>
      </c>
      <c r="D20" s="160">
        <v>707.43701773876194</v>
      </c>
      <c r="E20" s="160">
        <v>695.97380773876193</v>
      </c>
      <c r="F20" s="160">
        <v>709.46708773876196</v>
      </c>
      <c r="G20" s="160">
        <v>733.12063773876196</v>
      </c>
      <c r="H20" s="160">
        <v>749.78054773876192</v>
      </c>
      <c r="I20" s="160">
        <v>747.78005773876191</v>
      </c>
      <c r="J20" s="160">
        <v>748.01154773876192</v>
      </c>
      <c r="K20" s="160">
        <v>746.97504773876199</v>
      </c>
      <c r="L20" s="160">
        <v>733.49966773876201</v>
      </c>
      <c r="M20" s="160">
        <v>746.59648773876199</v>
      </c>
      <c r="N20" s="160">
        <v>469.40116773876196</v>
      </c>
      <c r="O20" s="160">
        <v>732.568927738762</v>
      </c>
      <c r="P20" s="160">
        <v>779.81556773876196</v>
      </c>
      <c r="Q20" s="160">
        <v>779.47987773876196</v>
      </c>
      <c r="R20" s="160">
        <v>733.90381773876197</v>
      </c>
      <c r="S20" s="160">
        <v>735.66897773876201</v>
      </c>
      <c r="T20" s="160">
        <v>734.66851773876192</v>
      </c>
      <c r="U20" s="160">
        <v>737.52055773876191</v>
      </c>
      <c r="V20" s="160">
        <v>732.17986773876191</v>
      </c>
      <c r="W20" s="160">
        <v>735.26647773876198</v>
      </c>
      <c r="X20" s="160">
        <v>705.08135773876199</v>
      </c>
      <c r="Y20" s="160">
        <v>705.97797773876198</v>
      </c>
    </row>
    <row r="21" spans="1:33" ht="15.75" x14ac:dyDescent="0.2">
      <c r="A21" s="159">
        <v>9</v>
      </c>
      <c r="B21" s="160">
        <v>705.78274773876194</v>
      </c>
      <c r="C21" s="160">
        <v>705.99208773876194</v>
      </c>
      <c r="D21" s="160">
        <v>693.28381773876197</v>
      </c>
      <c r="E21" s="160">
        <v>694.19471773876194</v>
      </c>
      <c r="F21" s="160">
        <v>697.03939773876198</v>
      </c>
      <c r="G21" s="160">
        <v>708.84554773876198</v>
      </c>
      <c r="H21" s="160">
        <v>734.92599773876191</v>
      </c>
      <c r="I21" s="160">
        <v>746.57827773876193</v>
      </c>
      <c r="J21" s="160">
        <v>746.43742773876193</v>
      </c>
      <c r="K21" s="160">
        <v>701.99705773876201</v>
      </c>
      <c r="L21" s="160">
        <v>629.59095773876197</v>
      </c>
      <c r="M21" s="160">
        <v>550.99777773876201</v>
      </c>
      <c r="N21" s="160">
        <v>745.77802773876192</v>
      </c>
      <c r="O21" s="160">
        <v>745.11563773876196</v>
      </c>
      <c r="P21" s="160">
        <v>637.28897773876201</v>
      </c>
      <c r="Q21" s="160">
        <v>634.47684773876199</v>
      </c>
      <c r="R21" s="160">
        <v>549.47860773876198</v>
      </c>
      <c r="S21" s="160">
        <v>607.87524773876191</v>
      </c>
      <c r="T21" s="160">
        <v>284.87765773876197</v>
      </c>
      <c r="U21" s="160">
        <v>473.49817773876197</v>
      </c>
      <c r="V21" s="160">
        <v>4.57960773876197</v>
      </c>
      <c r="W21" s="160">
        <v>4.7367177387619694</v>
      </c>
      <c r="X21" s="160">
        <v>621.28011773876199</v>
      </c>
      <c r="Y21" s="160">
        <v>620.27698773876193</v>
      </c>
    </row>
    <row r="22" spans="1:33" ht="15.75" x14ac:dyDescent="0.2">
      <c r="A22" s="159">
        <v>10</v>
      </c>
      <c r="B22" s="160">
        <v>708.28969773876202</v>
      </c>
      <c r="C22" s="160">
        <v>690.1503777387619</v>
      </c>
      <c r="D22" s="160">
        <v>691.47936773876199</v>
      </c>
      <c r="E22" s="160">
        <v>692.22005773876197</v>
      </c>
      <c r="F22" s="160">
        <v>711.243457738762</v>
      </c>
      <c r="G22" s="160">
        <v>711.35755773876201</v>
      </c>
      <c r="H22" s="160">
        <v>749.81452773876197</v>
      </c>
      <c r="I22" s="160">
        <v>748.29898773876198</v>
      </c>
      <c r="J22" s="160">
        <v>748.82013773876201</v>
      </c>
      <c r="K22" s="160">
        <v>747.07320773876199</v>
      </c>
      <c r="L22" s="160">
        <v>746.43526773876192</v>
      </c>
      <c r="M22" s="160">
        <v>747.30760773876193</v>
      </c>
      <c r="N22" s="160">
        <v>747.609677738762</v>
      </c>
      <c r="O22" s="160">
        <v>786.60010773876195</v>
      </c>
      <c r="P22" s="160">
        <v>787.397637738762</v>
      </c>
      <c r="Q22" s="160">
        <v>913.45700773876194</v>
      </c>
      <c r="R22" s="160">
        <v>902.984227738762</v>
      </c>
      <c r="S22" s="160">
        <v>863.87223773876201</v>
      </c>
      <c r="T22" s="160">
        <v>854.11766773876195</v>
      </c>
      <c r="U22" s="160">
        <v>853.28624773876197</v>
      </c>
      <c r="V22" s="160">
        <v>863.91424773876201</v>
      </c>
      <c r="W22" s="160">
        <v>848.82612773876201</v>
      </c>
      <c r="X22" s="160">
        <v>790.71413773876191</v>
      </c>
      <c r="Y22" s="160">
        <v>789.98772773876192</v>
      </c>
    </row>
    <row r="23" spans="1:33" ht="15.75" x14ac:dyDescent="0.2">
      <c r="A23" s="159">
        <v>11</v>
      </c>
      <c r="B23" s="160">
        <v>915.90947773876201</v>
      </c>
      <c r="C23" s="160">
        <v>894.601077738762</v>
      </c>
      <c r="D23" s="160">
        <v>867.30544773876193</v>
      </c>
      <c r="E23" s="160">
        <v>812.21452773876194</v>
      </c>
      <c r="F23" s="160">
        <v>849.067397738762</v>
      </c>
      <c r="G23" s="160">
        <v>883.88896773876195</v>
      </c>
      <c r="H23" s="160">
        <v>907.16475773876198</v>
      </c>
      <c r="I23" s="160">
        <v>1006.863837738762</v>
      </c>
      <c r="J23" s="160">
        <v>1042.810217738762</v>
      </c>
      <c r="K23" s="160">
        <v>1122.5755877387621</v>
      </c>
      <c r="L23" s="160">
        <v>1135.8236877387621</v>
      </c>
      <c r="M23" s="160">
        <v>1116.113537738762</v>
      </c>
      <c r="N23" s="160">
        <v>1123.498987738762</v>
      </c>
      <c r="O23" s="160">
        <v>1096.7225577387621</v>
      </c>
      <c r="P23" s="160">
        <v>1076.9352877387621</v>
      </c>
      <c r="Q23" s="160">
        <v>1117.488447738762</v>
      </c>
      <c r="R23" s="160">
        <v>1118.848967738762</v>
      </c>
      <c r="S23" s="160">
        <v>1123.415867738762</v>
      </c>
      <c r="T23" s="160">
        <v>1142.1195577387621</v>
      </c>
      <c r="U23" s="160">
        <v>1109.3366877387621</v>
      </c>
      <c r="V23" s="160">
        <v>1089.6264477387622</v>
      </c>
      <c r="W23" s="160">
        <v>1040.3012077387621</v>
      </c>
      <c r="X23" s="160">
        <v>1013.569937738762</v>
      </c>
      <c r="Y23" s="160">
        <v>923.77113773876192</v>
      </c>
    </row>
    <row r="24" spans="1:33" ht="15.75" x14ac:dyDescent="0.2">
      <c r="A24" s="159">
        <v>12</v>
      </c>
      <c r="B24" s="160">
        <v>1001.2573077387619</v>
      </c>
      <c r="C24" s="160">
        <v>915.50540773876196</v>
      </c>
      <c r="D24" s="160">
        <v>852.30641773876198</v>
      </c>
      <c r="E24" s="160">
        <v>797.97880773876193</v>
      </c>
      <c r="F24" s="160">
        <v>820.02071773876196</v>
      </c>
      <c r="G24" s="160">
        <v>837.144577738762</v>
      </c>
      <c r="H24" s="160">
        <v>943.17034773876196</v>
      </c>
      <c r="I24" s="160">
        <v>973.07515773876196</v>
      </c>
      <c r="J24" s="160">
        <v>1124.747197738762</v>
      </c>
      <c r="K24" s="160">
        <v>1148.269607738762</v>
      </c>
      <c r="L24" s="160">
        <v>1129.6860777387622</v>
      </c>
      <c r="M24" s="160">
        <v>1164.351477738762</v>
      </c>
      <c r="N24" s="160">
        <v>1150.410477738762</v>
      </c>
      <c r="O24" s="160">
        <v>1158.0584577387622</v>
      </c>
      <c r="P24" s="160">
        <v>1156.9848177387621</v>
      </c>
      <c r="Q24" s="160">
        <v>1148.0472377387621</v>
      </c>
      <c r="R24" s="160">
        <v>1128.3566777387621</v>
      </c>
      <c r="S24" s="160">
        <v>1090.509547738762</v>
      </c>
      <c r="T24" s="160">
        <v>1073.143627738762</v>
      </c>
      <c r="U24" s="160">
        <v>1042.5693977387621</v>
      </c>
      <c r="V24" s="160">
        <v>1046.273137738762</v>
      </c>
      <c r="W24" s="160">
        <v>1009.892297738762</v>
      </c>
      <c r="X24" s="160">
        <v>910.52884773876201</v>
      </c>
      <c r="Y24" s="160">
        <v>898.59293773876198</v>
      </c>
    </row>
    <row r="25" spans="1:33" ht="15.75" x14ac:dyDescent="0.2">
      <c r="A25" s="159">
        <v>13</v>
      </c>
      <c r="B25" s="160">
        <v>907.42624773876196</v>
      </c>
      <c r="C25" s="160">
        <v>891.00535773876197</v>
      </c>
      <c r="D25" s="160">
        <v>806.49387773876197</v>
      </c>
      <c r="E25" s="160">
        <v>776.84509773876198</v>
      </c>
      <c r="F25" s="160">
        <v>789.90137773876199</v>
      </c>
      <c r="G25" s="160">
        <v>870.82217773876198</v>
      </c>
      <c r="H25" s="160">
        <v>925.99997773876191</v>
      </c>
      <c r="I25" s="160">
        <v>960.00377773876198</v>
      </c>
      <c r="J25" s="160">
        <v>1063.2729777387622</v>
      </c>
      <c r="K25" s="160">
        <v>1092.899217738762</v>
      </c>
      <c r="L25" s="160">
        <v>1110.701177738762</v>
      </c>
      <c r="M25" s="160">
        <v>1112.227397738762</v>
      </c>
      <c r="N25" s="160">
        <v>1106.883107738762</v>
      </c>
      <c r="O25" s="160">
        <v>1104.6359077387622</v>
      </c>
      <c r="P25" s="160">
        <v>1094.280167738762</v>
      </c>
      <c r="Q25" s="160">
        <v>1092.1869877387621</v>
      </c>
      <c r="R25" s="160">
        <v>1087.586257738762</v>
      </c>
      <c r="S25" s="160">
        <v>1077.8076777387621</v>
      </c>
      <c r="T25" s="160">
        <v>1057.898137738762</v>
      </c>
      <c r="U25" s="160">
        <v>1052.6878277387621</v>
      </c>
      <c r="V25" s="160">
        <v>1069.522577738762</v>
      </c>
      <c r="W25" s="160">
        <v>996.17644773876191</v>
      </c>
      <c r="X25" s="160">
        <v>911.08696773876193</v>
      </c>
      <c r="Y25" s="160">
        <v>903.92881773876195</v>
      </c>
    </row>
    <row r="26" spans="1:33" ht="15.75" x14ac:dyDescent="0.2">
      <c r="A26" s="159">
        <v>14</v>
      </c>
      <c r="B26" s="160">
        <v>900.270207738762</v>
      </c>
      <c r="C26" s="160">
        <v>814.325457738762</v>
      </c>
      <c r="D26" s="160">
        <v>776.201987738762</v>
      </c>
      <c r="E26" s="160">
        <v>739.80116773876193</v>
      </c>
      <c r="F26" s="160">
        <v>772.75380773876191</v>
      </c>
      <c r="G26" s="160">
        <v>850.53939773876198</v>
      </c>
      <c r="H26" s="160">
        <v>910.758677738762</v>
      </c>
      <c r="I26" s="160">
        <v>944.82457773876195</v>
      </c>
      <c r="J26" s="160">
        <v>1092.0782777387622</v>
      </c>
      <c r="K26" s="160">
        <v>1073.730967738762</v>
      </c>
      <c r="L26" s="160">
        <v>1036.738557738762</v>
      </c>
      <c r="M26" s="160">
        <v>1035.7697777387621</v>
      </c>
      <c r="N26" s="160">
        <v>1018.886927738762</v>
      </c>
      <c r="O26" s="160">
        <v>986.67503773876194</v>
      </c>
      <c r="P26" s="160">
        <v>987.60102773876201</v>
      </c>
      <c r="Q26" s="160">
        <v>985.17995773876191</v>
      </c>
      <c r="R26" s="160">
        <v>961.00494773876198</v>
      </c>
      <c r="S26" s="160">
        <v>959.51199773876192</v>
      </c>
      <c r="T26" s="160">
        <v>953.18769773876193</v>
      </c>
      <c r="U26" s="160">
        <v>928.75051773876191</v>
      </c>
      <c r="V26" s="160">
        <v>905.97006773876194</v>
      </c>
      <c r="W26" s="160">
        <v>862.96961773876194</v>
      </c>
      <c r="X26" s="160">
        <v>809.17881773876195</v>
      </c>
      <c r="Y26" s="160">
        <v>794.20273773876193</v>
      </c>
    </row>
    <row r="27" spans="1:33" ht="15.75" x14ac:dyDescent="0.2">
      <c r="A27" s="159">
        <v>15</v>
      </c>
      <c r="B27" s="160">
        <v>777.29053773876194</v>
      </c>
      <c r="C27" s="160">
        <v>709.54975773876197</v>
      </c>
      <c r="D27" s="160">
        <v>709.34237773876191</v>
      </c>
      <c r="E27" s="160">
        <v>710.50765773876196</v>
      </c>
      <c r="F27" s="160">
        <v>727.97339773876195</v>
      </c>
      <c r="G27" s="160">
        <v>791.993997738762</v>
      </c>
      <c r="H27" s="160">
        <v>838.58349773876193</v>
      </c>
      <c r="I27" s="160">
        <v>896.98480773876202</v>
      </c>
      <c r="J27" s="160">
        <v>987.65161773876196</v>
      </c>
      <c r="K27" s="160">
        <v>1086.6173077387621</v>
      </c>
      <c r="L27" s="160">
        <v>1101.1303377387621</v>
      </c>
      <c r="M27" s="160">
        <v>1099.490607738762</v>
      </c>
      <c r="N27" s="160">
        <v>1086.085627738762</v>
      </c>
      <c r="O27" s="160">
        <v>1077.055897738762</v>
      </c>
      <c r="P27" s="160">
        <v>1068.5959277387622</v>
      </c>
      <c r="Q27" s="160">
        <v>1054.686587738762</v>
      </c>
      <c r="R27" s="160">
        <v>1045.0178877387621</v>
      </c>
      <c r="S27" s="160">
        <v>1047.982877738762</v>
      </c>
      <c r="T27" s="160">
        <v>1046.5629777387621</v>
      </c>
      <c r="U27" s="160">
        <v>1011.101347738762</v>
      </c>
      <c r="V27" s="160">
        <v>986.14428773876193</v>
      </c>
      <c r="W27" s="160">
        <v>954.60819773876199</v>
      </c>
      <c r="X27" s="160">
        <v>891.93876773876195</v>
      </c>
      <c r="Y27" s="160">
        <v>848.71851773876199</v>
      </c>
    </row>
    <row r="28" spans="1:33" ht="15.75" x14ac:dyDescent="0.2">
      <c r="A28" s="159">
        <v>16</v>
      </c>
      <c r="B28" s="160">
        <v>780.08033773876195</v>
      </c>
      <c r="C28" s="160">
        <v>737.78128773876199</v>
      </c>
      <c r="D28" s="160">
        <v>705.21061773876193</v>
      </c>
      <c r="E28" s="160">
        <v>704.23083773876192</v>
      </c>
      <c r="F28" s="160">
        <v>706.42572773876191</v>
      </c>
      <c r="G28" s="160">
        <v>782.19008773876192</v>
      </c>
      <c r="H28" s="160">
        <v>800.639397738762</v>
      </c>
      <c r="I28" s="160">
        <v>830.35157773876199</v>
      </c>
      <c r="J28" s="160">
        <v>910.69258773876197</v>
      </c>
      <c r="K28" s="160">
        <v>924.13487773876193</v>
      </c>
      <c r="L28" s="160">
        <v>833.67214773876196</v>
      </c>
      <c r="M28" s="160">
        <v>929.01690773876192</v>
      </c>
      <c r="N28" s="160">
        <v>810.84750773876192</v>
      </c>
      <c r="O28" s="160">
        <v>829.49002773876191</v>
      </c>
      <c r="P28" s="160">
        <v>816.19309773876194</v>
      </c>
      <c r="Q28" s="160">
        <v>1007.893097738762</v>
      </c>
      <c r="R28" s="160">
        <v>983.33665773876191</v>
      </c>
      <c r="S28" s="160">
        <v>974.86513773876197</v>
      </c>
      <c r="T28" s="160">
        <v>949.00800773876199</v>
      </c>
      <c r="U28" s="160">
        <v>910.26210773876198</v>
      </c>
      <c r="V28" s="160">
        <v>899.81601773876196</v>
      </c>
      <c r="W28" s="160">
        <v>884.35285773876194</v>
      </c>
      <c r="X28" s="160">
        <v>845.80156773876195</v>
      </c>
      <c r="Y28" s="160">
        <v>810.21138773876191</v>
      </c>
    </row>
    <row r="29" spans="1:33" ht="15.75" x14ac:dyDescent="0.2">
      <c r="A29" s="159">
        <v>17</v>
      </c>
      <c r="B29" s="160">
        <v>777.47659773876194</v>
      </c>
      <c r="C29" s="160">
        <v>747.06716773876201</v>
      </c>
      <c r="D29" s="160">
        <v>721.40039773876197</v>
      </c>
      <c r="E29" s="160">
        <v>702.86750773876201</v>
      </c>
      <c r="F29" s="160">
        <v>739.45897773876197</v>
      </c>
      <c r="G29" s="160">
        <v>771.68383773876201</v>
      </c>
      <c r="H29" s="160">
        <v>805.027907738762</v>
      </c>
      <c r="I29" s="160">
        <v>896.83556773876194</v>
      </c>
      <c r="J29" s="160">
        <v>959.21582773876196</v>
      </c>
      <c r="K29" s="160">
        <v>960.324737738762</v>
      </c>
      <c r="L29" s="160">
        <v>877.951537738762</v>
      </c>
      <c r="M29" s="160">
        <v>868.889397738762</v>
      </c>
      <c r="N29" s="160">
        <v>861.24708773876193</v>
      </c>
      <c r="O29" s="160">
        <v>850.75504773876196</v>
      </c>
      <c r="P29" s="160">
        <v>851.50684773876196</v>
      </c>
      <c r="Q29" s="160">
        <v>833.24519773876193</v>
      </c>
      <c r="R29" s="160">
        <v>826.38188773876198</v>
      </c>
      <c r="S29" s="160">
        <v>729.53406773876191</v>
      </c>
      <c r="T29" s="160">
        <v>730.31972773876191</v>
      </c>
      <c r="U29" s="160">
        <v>738.17459773876192</v>
      </c>
      <c r="V29" s="160">
        <v>729.740037738762</v>
      </c>
      <c r="W29" s="160">
        <v>784.86337773876198</v>
      </c>
      <c r="X29" s="160">
        <v>783.46865773876198</v>
      </c>
      <c r="Y29" s="160">
        <v>775.22312773876195</v>
      </c>
      <c r="AG29" s="161"/>
    </row>
    <row r="30" spans="1:33" ht="15.75" x14ac:dyDescent="0.2">
      <c r="A30" s="159">
        <v>18</v>
      </c>
      <c r="B30" s="160">
        <v>794.09903773876192</v>
      </c>
      <c r="C30" s="160">
        <v>780.73555773876194</v>
      </c>
      <c r="D30" s="160">
        <v>714.03583773876198</v>
      </c>
      <c r="E30" s="160">
        <v>714.70836773876192</v>
      </c>
      <c r="F30" s="160">
        <v>717.63405773876195</v>
      </c>
      <c r="G30" s="160">
        <v>730.61763773876191</v>
      </c>
      <c r="H30" s="160">
        <v>759.87839773876192</v>
      </c>
      <c r="I30" s="160">
        <v>865.40116773876196</v>
      </c>
      <c r="J30" s="160">
        <v>922.22495773876199</v>
      </c>
      <c r="K30" s="160">
        <v>925.130347738762</v>
      </c>
      <c r="L30" s="160">
        <v>910.35379773876195</v>
      </c>
      <c r="M30" s="160">
        <v>897.46514773876197</v>
      </c>
      <c r="N30" s="160">
        <v>850.63029773876201</v>
      </c>
      <c r="O30" s="160">
        <v>847.902367738762</v>
      </c>
      <c r="P30" s="160">
        <v>846.85046773876195</v>
      </c>
      <c r="Q30" s="160">
        <v>845.76252773876195</v>
      </c>
      <c r="R30" s="160">
        <v>845.54626773876191</v>
      </c>
      <c r="S30" s="160">
        <v>810.59324773876199</v>
      </c>
      <c r="T30" s="160">
        <v>888.47797773876198</v>
      </c>
      <c r="U30" s="160">
        <v>891.57297773876201</v>
      </c>
      <c r="V30" s="160">
        <v>877.54570773876196</v>
      </c>
      <c r="W30" s="160">
        <v>797.13081773876195</v>
      </c>
      <c r="X30" s="160">
        <v>793.62779773876196</v>
      </c>
      <c r="Y30" s="160">
        <v>783.81057773876194</v>
      </c>
    </row>
    <row r="31" spans="1:33" ht="15.75" x14ac:dyDescent="0.2">
      <c r="A31" s="159">
        <v>19</v>
      </c>
      <c r="B31" s="160">
        <v>766.33408773876192</v>
      </c>
      <c r="C31" s="160">
        <v>718.73753773876194</v>
      </c>
      <c r="D31" s="160">
        <v>716.72524773876194</v>
      </c>
      <c r="E31" s="160">
        <v>717.80840773876196</v>
      </c>
      <c r="F31" s="160">
        <v>718.72576773876199</v>
      </c>
      <c r="G31" s="160">
        <v>721.07037773876198</v>
      </c>
      <c r="H31" s="160">
        <v>786.31758773876197</v>
      </c>
      <c r="I31" s="160">
        <v>783.80013773876192</v>
      </c>
      <c r="J31" s="160">
        <v>860.722387738762</v>
      </c>
      <c r="K31" s="160">
        <v>872.37683773876199</v>
      </c>
      <c r="L31" s="160">
        <v>873.27446773876193</v>
      </c>
      <c r="M31" s="160">
        <v>874.69866773876197</v>
      </c>
      <c r="N31" s="160">
        <v>872.25782773876199</v>
      </c>
      <c r="O31" s="160">
        <v>861.246927738762</v>
      </c>
      <c r="P31" s="160">
        <v>861.48719773876201</v>
      </c>
      <c r="Q31" s="160">
        <v>858.10005773876196</v>
      </c>
      <c r="R31" s="160">
        <v>797.93430773876196</v>
      </c>
      <c r="S31" s="160">
        <v>778.48986773876197</v>
      </c>
      <c r="T31" s="160">
        <v>886.37546773876193</v>
      </c>
      <c r="U31" s="160">
        <v>881.638407738762</v>
      </c>
      <c r="V31" s="160">
        <v>863.69877773876192</v>
      </c>
      <c r="W31" s="160">
        <v>797.78152773876195</v>
      </c>
      <c r="X31" s="160">
        <v>790.36738773876198</v>
      </c>
      <c r="Y31" s="160">
        <v>785.531507738762</v>
      </c>
    </row>
    <row r="32" spans="1:33" ht="15.75" x14ac:dyDescent="0.2">
      <c r="A32" s="159">
        <v>20</v>
      </c>
      <c r="B32" s="160">
        <v>729.97014773876197</v>
      </c>
      <c r="C32" s="160">
        <v>617.65974773876201</v>
      </c>
      <c r="D32" s="160">
        <v>622.15437773876192</v>
      </c>
      <c r="E32" s="160">
        <v>579.633227738762</v>
      </c>
      <c r="F32" s="160">
        <v>590.897547738762</v>
      </c>
      <c r="G32" s="160">
        <v>661.83472773876201</v>
      </c>
      <c r="H32" s="160">
        <v>770.53430773876198</v>
      </c>
      <c r="I32" s="160">
        <v>831.64186773876202</v>
      </c>
      <c r="J32" s="160">
        <v>867.82304773876194</v>
      </c>
      <c r="K32" s="160">
        <v>907.21834773876196</v>
      </c>
      <c r="L32" s="160">
        <v>881.90192773876197</v>
      </c>
      <c r="M32" s="160">
        <v>899.46707773876199</v>
      </c>
      <c r="N32" s="160">
        <v>873.78852773876201</v>
      </c>
      <c r="O32" s="160">
        <v>862.64010773876191</v>
      </c>
      <c r="P32" s="160">
        <v>859.77791773876197</v>
      </c>
      <c r="Q32" s="160">
        <v>841.25077773876194</v>
      </c>
      <c r="R32" s="160">
        <v>563.25186773876192</v>
      </c>
      <c r="S32" s="160">
        <v>786.85557773876201</v>
      </c>
      <c r="T32" s="160">
        <v>0.44760773876196974</v>
      </c>
      <c r="U32" s="160">
        <v>790.50411773876192</v>
      </c>
      <c r="V32" s="160">
        <v>1.7890077387619698</v>
      </c>
      <c r="W32" s="160">
        <v>556.163397738762</v>
      </c>
      <c r="X32" s="160">
        <v>0.44974773876196972</v>
      </c>
      <c r="Y32" s="160">
        <v>0.44812773876196971</v>
      </c>
    </row>
    <row r="33" spans="1:28" ht="15.75" x14ac:dyDescent="0.2">
      <c r="A33" s="159">
        <v>21</v>
      </c>
      <c r="B33" s="160">
        <v>0.46411773876196971</v>
      </c>
      <c r="C33" s="160">
        <v>0.46336773876196974</v>
      </c>
      <c r="D33" s="160">
        <v>0.4621077387619697</v>
      </c>
      <c r="E33" s="160">
        <v>0.46185773876196973</v>
      </c>
      <c r="F33" s="160">
        <v>0.4618277387619697</v>
      </c>
      <c r="G33" s="160">
        <v>633.46020773876194</v>
      </c>
      <c r="H33" s="160">
        <v>0.4675477387619697</v>
      </c>
      <c r="I33" s="160">
        <v>586.22640773876196</v>
      </c>
      <c r="J33" s="160">
        <v>604.36426773876201</v>
      </c>
      <c r="K33" s="160">
        <v>699.88206773876198</v>
      </c>
      <c r="L33" s="160">
        <v>597.39055773876191</v>
      </c>
      <c r="M33" s="160">
        <v>0.47018773876196973</v>
      </c>
      <c r="N33" s="160">
        <v>702.68382773876192</v>
      </c>
      <c r="O33" s="160">
        <v>703.21342773876199</v>
      </c>
      <c r="P33" s="160">
        <v>703.123727738762</v>
      </c>
      <c r="Q33" s="160">
        <v>702.56875773876197</v>
      </c>
      <c r="R33" s="160">
        <v>702.04110773876198</v>
      </c>
      <c r="S33" s="160">
        <v>600.95038773876195</v>
      </c>
      <c r="T33" s="160">
        <v>785.63949773876197</v>
      </c>
      <c r="U33" s="160">
        <v>785.37541773876194</v>
      </c>
      <c r="V33" s="160">
        <v>783.28281773876199</v>
      </c>
      <c r="W33" s="160">
        <v>672.67185773876201</v>
      </c>
      <c r="X33" s="160">
        <v>558.13812773876191</v>
      </c>
      <c r="Y33" s="160">
        <v>558.14521773876197</v>
      </c>
    </row>
    <row r="34" spans="1:28" ht="15.75" x14ac:dyDescent="0.2">
      <c r="A34" s="159">
        <v>22</v>
      </c>
      <c r="B34" s="160">
        <v>0.46924773876196973</v>
      </c>
      <c r="C34" s="160">
        <v>0.47000773876196972</v>
      </c>
      <c r="D34" s="160">
        <v>0.46955773876196971</v>
      </c>
      <c r="E34" s="160">
        <v>0.4671077387619697</v>
      </c>
      <c r="F34" s="160">
        <v>561.808347738762</v>
      </c>
      <c r="G34" s="160">
        <v>650.86211773876198</v>
      </c>
      <c r="H34" s="160">
        <v>770.79258773876199</v>
      </c>
      <c r="I34" s="160">
        <v>0.48156773876196973</v>
      </c>
      <c r="J34" s="160">
        <v>0.48086773876196975</v>
      </c>
      <c r="K34" s="160">
        <v>0.4811977387619697</v>
      </c>
      <c r="L34" s="160">
        <v>0.47857773876196974</v>
      </c>
      <c r="M34" s="160">
        <v>0.47895773876196973</v>
      </c>
      <c r="N34" s="160">
        <v>0.48067773876196973</v>
      </c>
      <c r="O34" s="160">
        <v>0.48166773876196972</v>
      </c>
      <c r="P34" s="160">
        <v>0.48182773876196971</v>
      </c>
      <c r="Q34" s="160">
        <v>0.48298773876196971</v>
      </c>
      <c r="R34" s="160">
        <v>0.46353773876196974</v>
      </c>
      <c r="S34" s="160">
        <v>0.46213773876196973</v>
      </c>
      <c r="T34" s="160">
        <v>785.882777738762</v>
      </c>
      <c r="U34" s="160">
        <v>785.63044773876197</v>
      </c>
      <c r="V34" s="160">
        <v>782.70866773876196</v>
      </c>
      <c r="W34" s="160">
        <v>559.00841773876198</v>
      </c>
      <c r="X34" s="160">
        <v>556.91645773876201</v>
      </c>
      <c r="Y34" s="160">
        <v>557.71968773876199</v>
      </c>
    </row>
    <row r="35" spans="1:28" ht="15.75" x14ac:dyDescent="0.2">
      <c r="A35" s="159">
        <v>23</v>
      </c>
      <c r="B35" s="160">
        <v>648.39522773876195</v>
      </c>
      <c r="C35" s="160">
        <v>619.13944773876199</v>
      </c>
      <c r="D35" s="160">
        <v>607.47518773876197</v>
      </c>
      <c r="E35" s="160">
        <v>578.96451773876197</v>
      </c>
      <c r="F35" s="160">
        <v>619.58310773876201</v>
      </c>
      <c r="G35" s="160">
        <v>690.81055773876199</v>
      </c>
      <c r="H35" s="160">
        <v>754.74320773876195</v>
      </c>
      <c r="I35" s="160">
        <v>803.75158773876194</v>
      </c>
      <c r="J35" s="160">
        <v>803.45443773876195</v>
      </c>
      <c r="K35" s="160">
        <v>593.68736773876196</v>
      </c>
      <c r="L35" s="160">
        <v>0.45932773876196975</v>
      </c>
      <c r="M35" s="160">
        <v>588.62646773876202</v>
      </c>
      <c r="N35" s="160">
        <v>349.28882773876194</v>
      </c>
      <c r="O35" s="160">
        <v>0.45868773876196972</v>
      </c>
      <c r="P35" s="160">
        <v>0.45904773876196975</v>
      </c>
      <c r="Q35" s="160">
        <v>0.46000773876196971</v>
      </c>
      <c r="R35" s="160">
        <v>134.84453773876197</v>
      </c>
      <c r="S35" s="160">
        <v>213.01729773876195</v>
      </c>
      <c r="T35" s="160">
        <v>787.72371773876193</v>
      </c>
      <c r="U35" s="160">
        <v>787.54076773876193</v>
      </c>
      <c r="V35" s="160">
        <v>781.57062773876191</v>
      </c>
      <c r="W35" s="160">
        <v>775.79926773876196</v>
      </c>
      <c r="X35" s="160">
        <v>765.45732773876193</v>
      </c>
      <c r="Y35" s="160">
        <v>689.71388773876197</v>
      </c>
    </row>
    <row r="36" spans="1:28" ht="15.75" x14ac:dyDescent="0.2">
      <c r="A36" s="159">
        <v>24</v>
      </c>
      <c r="B36" s="160">
        <v>698.61775773876195</v>
      </c>
      <c r="C36" s="160">
        <v>708.10777773876191</v>
      </c>
      <c r="D36" s="160">
        <v>698.05691773876197</v>
      </c>
      <c r="E36" s="160">
        <v>699.22421773876192</v>
      </c>
      <c r="F36" s="160">
        <v>689.554247738762</v>
      </c>
      <c r="G36" s="160">
        <v>747.37999773876197</v>
      </c>
      <c r="H36" s="160">
        <v>918.19466773876195</v>
      </c>
      <c r="I36" s="160">
        <v>1016.657357738762</v>
      </c>
      <c r="J36" s="160">
        <v>1072.9792177387621</v>
      </c>
      <c r="K36" s="160">
        <v>1078.3037977387621</v>
      </c>
      <c r="L36" s="160">
        <v>1072.070407738762</v>
      </c>
      <c r="M36" s="160">
        <v>1091.4001377387622</v>
      </c>
      <c r="N36" s="160">
        <v>1080.973607738762</v>
      </c>
      <c r="O36" s="160">
        <v>1071.3989877387621</v>
      </c>
      <c r="P36" s="160">
        <v>1063.2865277387621</v>
      </c>
      <c r="Q36" s="160">
        <v>1031.6778977387621</v>
      </c>
      <c r="R36" s="160">
        <v>1021.340317738762</v>
      </c>
      <c r="S36" s="160">
        <v>1009.316507738762</v>
      </c>
      <c r="T36" s="160">
        <v>990.89108773876194</v>
      </c>
      <c r="U36" s="160">
        <v>998.76375773876191</v>
      </c>
      <c r="V36" s="160">
        <v>943.3223877387619</v>
      </c>
      <c r="W36" s="160">
        <v>915.00914773876195</v>
      </c>
      <c r="X36" s="160">
        <v>914.54241773876197</v>
      </c>
      <c r="Y36" s="160">
        <v>899.32113773876199</v>
      </c>
    </row>
    <row r="37" spans="1:28" ht="15.75" x14ac:dyDescent="0.2">
      <c r="A37" s="159">
        <v>25</v>
      </c>
      <c r="B37" s="160">
        <v>768.73177773876193</v>
      </c>
      <c r="C37" s="160">
        <v>611.80872773876195</v>
      </c>
      <c r="D37" s="160">
        <v>593.13797773876195</v>
      </c>
      <c r="E37" s="160">
        <v>606.64542773876201</v>
      </c>
      <c r="F37" s="160">
        <v>573.91435773876196</v>
      </c>
      <c r="G37" s="160">
        <v>615.09592773876193</v>
      </c>
      <c r="H37" s="160">
        <v>832.75320773876194</v>
      </c>
      <c r="I37" s="160">
        <v>923.44216773876201</v>
      </c>
      <c r="J37" s="160">
        <v>957.07064773876198</v>
      </c>
      <c r="K37" s="160">
        <v>984.22961773876193</v>
      </c>
      <c r="L37" s="160">
        <v>954.11888773876194</v>
      </c>
      <c r="M37" s="160">
        <v>946.59385773876193</v>
      </c>
      <c r="N37" s="160">
        <v>946.42718773876197</v>
      </c>
      <c r="O37" s="160">
        <v>949.29547773876197</v>
      </c>
      <c r="P37" s="160">
        <v>934.98942773876195</v>
      </c>
      <c r="Q37" s="160">
        <v>939.58490773876201</v>
      </c>
      <c r="R37" s="160">
        <v>974.38590773876194</v>
      </c>
      <c r="S37" s="160">
        <v>960.19535773876191</v>
      </c>
      <c r="T37" s="160">
        <v>944.54319773876193</v>
      </c>
      <c r="U37" s="160">
        <v>927.91487773876202</v>
      </c>
      <c r="V37" s="160">
        <v>901.31868773876192</v>
      </c>
      <c r="W37" s="160">
        <v>883.65783773876194</v>
      </c>
      <c r="X37" s="160">
        <v>847.53193773876194</v>
      </c>
      <c r="Y37" s="160">
        <v>774.28823773876195</v>
      </c>
    </row>
    <row r="38" spans="1:28" ht="15.75" x14ac:dyDescent="0.2">
      <c r="A38" s="159">
        <v>26</v>
      </c>
      <c r="B38" s="160">
        <v>711.96610773876193</v>
      </c>
      <c r="C38" s="160">
        <v>711.88393773876192</v>
      </c>
      <c r="D38" s="160">
        <v>711.94178773876195</v>
      </c>
      <c r="E38" s="160">
        <v>712.87595773876194</v>
      </c>
      <c r="F38" s="160">
        <v>713.51387773876195</v>
      </c>
      <c r="G38" s="160">
        <v>714.18749773876198</v>
      </c>
      <c r="H38" s="160">
        <v>752.28135773876193</v>
      </c>
      <c r="I38" s="160">
        <v>871.001697738762</v>
      </c>
      <c r="J38" s="160">
        <v>922.70298773876198</v>
      </c>
      <c r="K38" s="160">
        <v>936.39680773876194</v>
      </c>
      <c r="L38" s="160">
        <v>933.66214773876197</v>
      </c>
      <c r="M38" s="160">
        <v>933.69639773876202</v>
      </c>
      <c r="N38" s="160">
        <v>930.75688773876198</v>
      </c>
      <c r="O38" s="160">
        <v>922.28736773876199</v>
      </c>
      <c r="P38" s="160">
        <v>921.68015773876198</v>
      </c>
      <c r="Q38" s="160">
        <v>926.405427738762</v>
      </c>
      <c r="R38" s="160">
        <v>934.05312773876199</v>
      </c>
      <c r="S38" s="160">
        <v>926.04859773876194</v>
      </c>
      <c r="T38" s="160">
        <v>946.50380773876191</v>
      </c>
      <c r="U38" s="160">
        <v>943.97100773876195</v>
      </c>
      <c r="V38" s="160">
        <v>935.60684773876199</v>
      </c>
      <c r="W38" s="160">
        <v>772.93620773876194</v>
      </c>
      <c r="X38" s="160">
        <v>780.23848773876193</v>
      </c>
      <c r="Y38" s="160">
        <v>773.074287738762</v>
      </c>
    </row>
    <row r="39" spans="1:28" ht="15.75" x14ac:dyDescent="0.2">
      <c r="A39" s="159">
        <v>27</v>
      </c>
      <c r="B39" s="160">
        <v>709.88990773876196</v>
      </c>
      <c r="C39" s="160">
        <v>710.91783773876193</v>
      </c>
      <c r="D39" s="160">
        <v>711.62485773876199</v>
      </c>
      <c r="E39" s="160">
        <v>712.77277773876199</v>
      </c>
      <c r="F39" s="160">
        <v>714.29972773876193</v>
      </c>
      <c r="G39" s="160">
        <v>780.74013773876197</v>
      </c>
      <c r="H39" s="160">
        <v>873.40802773876192</v>
      </c>
      <c r="I39" s="160">
        <v>940.50728773876199</v>
      </c>
      <c r="J39" s="160">
        <v>962.48617773876197</v>
      </c>
      <c r="K39" s="160">
        <v>963.49106773876201</v>
      </c>
      <c r="L39" s="160">
        <v>967.12028773876193</v>
      </c>
      <c r="M39" s="160">
        <v>969.02048773876197</v>
      </c>
      <c r="N39" s="160">
        <v>749.56831773876195</v>
      </c>
      <c r="O39" s="160">
        <v>807.23871773876192</v>
      </c>
      <c r="P39" s="160">
        <v>929.85257773876197</v>
      </c>
      <c r="Q39" s="160">
        <v>917.18084773876194</v>
      </c>
      <c r="R39" s="160">
        <v>896.56571773876192</v>
      </c>
      <c r="S39" s="160">
        <v>880.53856773876191</v>
      </c>
      <c r="T39" s="160">
        <v>879.13101773876201</v>
      </c>
      <c r="U39" s="160">
        <v>825.80744773876199</v>
      </c>
      <c r="V39" s="160">
        <v>805.48232773876191</v>
      </c>
      <c r="W39" s="160">
        <v>791.45122773876199</v>
      </c>
      <c r="X39" s="160">
        <v>772.9548177387619</v>
      </c>
      <c r="Y39" s="160">
        <v>734.92426773876196</v>
      </c>
    </row>
    <row r="40" spans="1:28" ht="15.75" x14ac:dyDescent="0.2">
      <c r="A40" s="159">
        <v>28</v>
      </c>
      <c r="B40" s="160">
        <v>777.84556773876193</v>
      </c>
      <c r="C40" s="160">
        <v>733.52017773876196</v>
      </c>
      <c r="D40" s="160">
        <v>718.03846773876194</v>
      </c>
      <c r="E40" s="160">
        <v>718.6276377387619</v>
      </c>
      <c r="F40" s="160">
        <v>750.84579773876192</v>
      </c>
      <c r="G40" s="160">
        <v>797.82201773876193</v>
      </c>
      <c r="H40" s="160">
        <v>878.02284773876193</v>
      </c>
      <c r="I40" s="160">
        <v>919.74252773876196</v>
      </c>
      <c r="J40" s="160">
        <v>987.85267773876194</v>
      </c>
      <c r="K40" s="160">
        <v>1012.765217738762</v>
      </c>
      <c r="L40" s="160">
        <v>1010.583707738762</v>
      </c>
      <c r="M40" s="160">
        <v>976.80778773876193</v>
      </c>
      <c r="N40" s="160">
        <v>973.508317738762</v>
      </c>
      <c r="O40" s="160">
        <v>951.78630773876193</v>
      </c>
      <c r="P40" s="160">
        <v>950.22395773876201</v>
      </c>
      <c r="Q40" s="160">
        <v>917.00927773876197</v>
      </c>
      <c r="R40" s="160">
        <v>908.590317738762</v>
      </c>
      <c r="S40" s="160">
        <v>912.64878773876194</v>
      </c>
      <c r="T40" s="160">
        <v>908.31255773876194</v>
      </c>
      <c r="U40" s="160">
        <v>896.06162773876201</v>
      </c>
      <c r="V40" s="160">
        <v>792.51783773876195</v>
      </c>
      <c r="W40" s="160">
        <v>770.73481773876199</v>
      </c>
      <c r="X40" s="160">
        <v>773.61373773876198</v>
      </c>
      <c r="Y40" s="160">
        <v>756.14969773876192</v>
      </c>
    </row>
    <row r="41" spans="1:28" ht="15.75" hidden="1" customHeight="1" x14ac:dyDescent="0.2">
      <c r="A41" s="159">
        <v>29</v>
      </c>
      <c r="B41" s="160">
        <v>712.39279773876194</v>
      </c>
      <c r="C41" s="160">
        <v>712.34269773876201</v>
      </c>
      <c r="D41" s="160">
        <v>712.24548773876199</v>
      </c>
      <c r="E41" s="160">
        <v>713.09411773876195</v>
      </c>
      <c r="F41" s="160">
        <v>714.90620773876196</v>
      </c>
      <c r="G41" s="160">
        <v>775.89361773876192</v>
      </c>
      <c r="H41" s="160">
        <v>822.11469773876195</v>
      </c>
      <c r="I41" s="160">
        <v>911.27428773876193</v>
      </c>
      <c r="J41" s="160">
        <v>924.20034773876193</v>
      </c>
      <c r="K41" s="160">
        <v>947.85500773876197</v>
      </c>
      <c r="L41" s="160">
        <v>940.09915773876196</v>
      </c>
      <c r="M41" s="160">
        <v>937.88310773876196</v>
      </c>
      <c r="N41" s="160">
        <v>933.82631773876199</v>
      </c>
      <c r="O41" s="160">
        <v>936.58842773876199</v>
      </c>
      <c r="P41" s="160">
        <v>935.06083773876196</v>
      </c>
      <c r="Q41" s="160">
        <v>911.60019773876195</v>
      </c>
      <c r="R41" s="160">
        <v>913.75925773876202</v>
      </c>
      <c r="S41" s="160">
        <v>929.348287738762</v>
      </c>
      <c r="T41" s="160">
        <v>914.68307773876199</v>
      </c>
      <c r="U41" s="160">
        <v>901.42703773876201</v>
      </c>
      <c r="V41" s="160">
        <v>824.01618773876191</v>
      </c>
      <c r="W41" s="160">
        <v>769.18287773876193</v>
      </c>
      <c r="X41" s="160">
        <v>709.749087738762</v>
      </c>
      <c r="Y41" s="160">
        <v>711.09761773876198</v>
      </c>
    </row>
    <row r="42" spans="1:28" ht="15.75" x14ac:dyDescent="0.2">
      <c r="A42" s="159">
        <v>30</v>
      </c>
      <c r="B42" s="160">
        <v>690.77652773876196</v>
      </c>
      <c r="C42" s="160">
        <v>691.17476773876194</v>
      </c>
      <c r="D42" s="160">
        <v>710.30481773876193</v>
      </c>
      <c r="E42" s="160">
        <v>711.75945773876197</v>
      </c>
      <c r="F42" s="160">
        <v>713.35306773876198</v>
      </c>
      <c r="G42" s="160">
        <v>775.15454773876195</v>
      </c>
      <c r="H42" s="160">
        <v>789.476707738762</v>
      </c>
      <c r="I42" s="160">
        <v>877.59362773876194</v>
      </c>
      <c r="J42" s="160">
        <v>926.05315773876191</v>
      </c>
      <c r="K42" s="160">
        <v>929.97541773876196</v>
      </c>
      <c r="L42" s="160">
        <v>926.21943773876194</v>
      </c>
      <c r="M42" s="160">
        <v>930.74493773876191</v>
      </c>
      <c r="N42" s="160">
        <v>927.09286773876192</v>
      </c>
      <c r="O42" s="160">
        <v>919.63220773876196</v>
      </c>
      <c r="P42" s="160">
        <v>922.27948773876199</v>
      </c>
      <c r="Q42" s="160">
        <v>926.73376773876191</v>
      </c>
      <c r="R42" s="160">
        <v>924.63499773876197</v>
      </c>
      <c r="S42" s="160">
        <v>924.28608773876192</v>
      </c>
      <c r="T42" s="160">
        <v>919.66319773876194</v>
      </c>
      <c r="U42" s="160">
        <v>900.46433773876197</v>
      </c>
      <c r="V42" s="160">
        <v>808.245937738762</v>
      </c>
      <c r="W42" s="160">
        <v>629.07066773876193</v>
      </c>
      <c r="X42" s="160">
        <v>707.937577738762</v>
      </c>
      <c r="Y42" s="160">
        <v>690.68513773876191</v>
      </c>
    </row>
    <row r="43" spans="1:28" ht="14.25" customHeight="1" x14ac:dyDescent="0.2">
      <c r="A43" s="159">
        <v>31</v>
      </c>
      <c r="B43" s="160">
        <v>690.77652773876196</v>
      </c>
      <c r="C43" s="160">
        <v>691.17476773876194</v>
      </c>
      <c r="D43" s="160">
        <v>710.30481773876193</v>
      </c>
      <c r="E43" s="160">
        <v>711.75945773876197</v>
      </c>
      <c r="F43" s="160">
        <v>713.35306773876198</v>
      </c>
      <c r="G43" s="160">
        <v>775.15454773876195</v>
      </c>
      <c r="H43" s="160">
        <v>789.476707738762</v>
      </c>
      <c r="I43" s="160">
        <v>877.59362773876194</v>
      </c>
      <c r="J43" s="160">
        <v>926.05315773876191</v>
      </c>
      <c r="K43" s="160">
        <v>929.97541773876196</v>
      </c>
      <c r="L43" s="160">
        <v>926.21943773876194</v>
      </c>
      <c r="M43" s="160">
        <v>930.74493773876191</v>
      </c>
      <c r="N43" s="160">
        <v>927.09286773876192</v>
      </c>
      <c r="O43" s="160">
        <v>919.63220773876196</v>
      </c>
      <c r="P43" s="160">
        <v>922.27948773876199</v>
      </c>
      <c r="Q43" s="160">
        <v>926.73376773876191</v>
      </c>
      <c r="R43" s="160">
        <v>924.63499773876197</v>
      </c>
      <c r="S43" s="160">
        <v>924.28608773876192</v>
      </c>
      <c r="T43" s="160">
        <v>919.66319773876194</v>
      </c>
      <c r="U43" s="160">
        <v>900.46433773876197</v>
      </c>
      <c r="V43" s="160">
        <v>808.245937738762</v>
      </c>
      <c r="W43" s="160">
        <v>629.07066773876193</v>
      </c>
      <c r="X43" s="160">
        <v>707.937577738762</v>
      </c>
      <c r="Y43" s="160">
        <v>690.68513773876191</v>
      </c>
    </row>
    <row r="44" spans="1:28" s="164" customFormat="1" ht="15.75" customHeight="1" x14ac:dyDescent="0.2">
      <c r="A44" s="162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</row>
    <row r="45" spans="1:28" ht="18.75" customHeight="1" x14ac:dyDescent="0.2">
      <c r="A45" s="162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AB45" s="165"/>
    </row>
    <row r="46" spans="1:28" ht="15.75" x14ac:dyDescent="0.2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AB46" s="169"/>
    </row>
    <row r="47" spans="1:28" ht="15.75" x14ac:dyDescent="0.25">
      <c r="A47" s="289" t="s">
        <v>69</v>
      </c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90">
        <v>425378.18353980157</v>
      </c>
      <c r="O47" s="290"/>
      <c r="P47" s="152"/>
      <c r="Q47" s="152"/>
      <c r="R47" s="152"/>
      <c r="S47" s="152"/>
      <c r="T47" s="152"/>
      <c r="U47" s="152"/>
      <c r="V47" s="152"/>
      <c r="W47" s="152"/>
      <c r="X47" s="152"/>
      <c r="Y47" s="152"/>
    </row>
    <row r="48" spans="1:28" ht="15.75" x14ac:dyDescent="0.25">
      <c r="A48" s="15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</row>
    <row r="49" spans="1:25" ht="15.75" x14ac:dyDescent="0.25">
      <c r="A49" s="291"/>
      <c r="B49" s="292"/>
      <c r="C49" s="292"/>
      <c r="D49" s="292"/>
      <c r="E49" s="292"/>
      <c r="F49" s="292"/>
      <c r="G49" s="292"/>
      <c r="H49" s="292"/>
      <c r="I49" s="292"/>
      <c r="J49" s="293"/>
      <c r="K49" s="297" t="s">
        <v>10</v>
      </c>
      <c r="L49" s="297"/>
      <c r="M49" s="297"/>
      <c r="N49" s="297"/>
      <c r="O49" s="152"/>
      <c r="P49" s="152"/>
      <c r="Q49" s="152"/>
      <c r="R49" s="152"/>
      <c r="S49" s="152"/>
      <c r="T49" s="152"/>
      <c r="U49" s="170"/>
      <c r="V49" s="170"/>
      <c r="W49" s="170"/>
      <c r="X49" s="170"/>
      <c r="Y49" s="170"/>
    </row>
    <row r="50" spans="1:25" ht="15.75" x14ac:dyDescent="0.25">
      <c r="A50" s="294"/>
      <c r="B50" s="295"/>
      <c r="C50" s="295"/>
      <c r="D50" s="295"/>
      <c r="E50" s="295"/>
      <c r="F50" s="295"/>
      <c r="G50" s="295"/>
      <c r="H50" s="295"/>
      <c r="I50" s="295"/>
      <c r="J50" s="296"/>
      <c r="K50" s="298" t="s">
        <v>24</v>
      </c>
      <c r="L50" s="298"/>
      <c r="M50" s="298" t="s">
        <v>12</v>
      </c>
      <c r="N50" s="298"/>
      <c r="O50" s="152"/>
      <c r="P50" s="152"/>
      <c r="Q50" s="152"/>
      <c r="R50" s="170"/>
      <c r="S50" s="170"/>
      <c r="T50" s="170"/>
      <c r="U50" s="170"/>
      <c r="V50" s="170"/>
      <c r="W50" s="170"/>
      <c r="X50" s="170"/>
      <c r="Y50" s="170"/>
    </row>
    <row r="51" spans="1:25" ht="15.75" x14ac:dyDescent="0.25">
      <c r="A51" s="299" t="s">
        <v>70</v>
      </c>
      <c r="B51" s="300"/>
      <c r="C51" s="300"/>
      <c r="D51" s="300"/>
      <c r="E51" s="300"/>
      <c r="F51" s="300"/>
      <c r="G51" s="300"/>
      <c r="H51" s="300"/>
      <c r="I51" s="300"/>
      <c r="J51" s="301"/>
      <c r="K51" s="302">
        <v>1913.14</v>
      </c>
      <c r="L51" s="303"/>
      <c r="M51" s="302">
        <v>2077.1600000000003</v>
      </c>
      <c r="N51" s="303"/>
      <c r="O51" s="152"/>
      <c r="P51" s="152"/>
      <c r="Q51" s="152"/>
      <c r="R51" s="170"/>
      <c r="S51" s="170"/>
      <c r="T51" s="170"/>
      <c r="U51" s="170"/>
      <c r="V51" s="170"/>
      <c r="W51" s="170"/>
      <c r="X51" s="170"/>
      <c r="Y51" s="170"/>
    </row>
    <row r="52" spans="1:25" ht="15.75" x14ac:dyDescent="0.25">
      <c r="A52" s="304" t="s">
        <v>71</v>
      </c>
      <c r="B52" s="305"/>
      <c r="C52" s="305"/>
      <c r="D52" s="305"/>
      <c r="E52" s="305"/>
      <c r="F52" s="305"/>
      <c r="G52" s="305"/>
      <c r="H52" s="305"/>
      <c r="I52" s="305"/>
      <c r="J52" s="306"/>
      <c r="K52" s="307">
        <v>27.68</v>
      </c>
      <c r="L52" s="308"/>
      <c r="M52" s="307">
        <v>27.68</v>
      </c>
      <c r="N52" s="308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</row>
    <row r="53" spans="1:25" hidden="1" x14ac:dyDescent="0.2"/>
    <row r="54" spans="1:25" hidden="1" x14ac:dyDescent="0.2"/>
    <row r="55" spans="1:25" hidden="1" x14ac:dyDescent="0.2"/>
    <row r="56" spans="1:25" hidden="1" x14ac:dyDescent="0.2"/>
    <row r="57" spans="1:25" hidden="1" x14ac:dyDescent="0.2"/>
    <row r="58" spans="1:25" hidden="1" x14ac:dyDescent="0.2"/>
    <row r="59" spans="1:25" hidden="1" x14ac:dyDescent="0.2"/>
    <row r="60" spans="1:25" hidden="1" x14ac:dyDescent="0.2"/>
    <row r="61" spans="1:25" hidden="1" x14ac:dyDescent="0.2"/>
    <row r="62" spans="1:25" hidden="1" x14ac:dyDescent="0.2"/>
    <row r="63" spans="1:25" hidden="1" x14ac:dyDescent="0.2"/>
    <row r="64" spans="1:25" hidden="1" x14ac:dyDescent="0.2"/>
    <row r="65" spans="1:3" hidden="1" x14ac:dyDescent="0.2">
      <c r="A65" s="151"/>
      <c r="B65" s="151"/>
      <c r="C65" s="151"/>
    </row>
    <row r="66" spans="1:3" hidden="1" x14ac:dyDescent="0.2">
      <c r="A66" s="151"/>
      <c r="B66" s="151"/>
      <c r="C66" s="151"/>
    </row>
    <row r="67" spans="1:3" hidden="1" x14ac:dyDescent="0.2">
      <c r="A67" s="151"/>
      <c r="B67" s="151"/>
      <c r="C67" s="151"/>
    </row>
    <row r="68" spans="1:3" hidden="1" x14ac:dyDescent="0.2">
      <c r="A68" s="151"/>
      <c r="B68" s="151"/>
      <c r="C68" s="151"/>
    </row>
    <row r="69" spans="1:3" hidden="1" x14ac:dyDescent="0.2">
      <c r="A69" s="151"/>
      <c r="B69" s="151"/>
      <c r="C69" s="151"/>
    </row>
    <row r="70" spans="1:3" hidden="1" x14ac:dyDescent="0.2">
      <c r="A70" s="151"/>
      <c r="B70" s="151"/>
      <c r="C70" s="151"/>
    </row>
    <row r="71" spans="1:3" hidden="1" x14ac:dyDescent="0.2">
      <c r="A71" s="151"/>
      <c r="B71" s="151"/>
      <c r="C71" s="151"/>
    </row>
    <row r="72" spans="1:3" hidden="1" x14ac:dyDescent="0.2">
      <c r="A72" s="151"/>
      <c r="B72" s="151"/>
      <c r="C72" s="151"/>
    </row>
    <row r="73" spans="1:3" hidden="1" x14ac:dyDescent="0.2">
      <c r="A73" s="151"/>
      <c r="B73" s="151"/>
      <c r="C73" s="151"/>
    </row>
    <row r="74" spans="1:3" hidden="1" x14ac:dyDescent="0.2">
      <c r="A74" s="151"/>
      <c r="B74" s="151"/>
      <c r="C74" s="151"/>
    </row>
    <row r="75" spans="1:3" hidden="1" x14ac:dyDescent="0.2">
      <c r="A75" s="151"/>
      <c r="B75" s="151"/>
      <c r="C75" s="151"/>
    </row>
    <row r="76" spans="1:3" hidden="1" x14ac:dyDescent="0.2">
      <c r="A76" s="151"/>
      <c r="B76" s="151"/>
      <c r="C76" s="151"/>
    </row>
    <row r="77" spans="1:3" ht="15.75" hidden="1" customHeight="1" x14ac:dyDescent="0.2">
      <c r="A77" s="151"/>
      <c r="B77" s="151"/>
      <c r="C77" s="151"/>
    </row>
    <row r="78" spans="1:3" x14ac:dyDescent="0.2">
      <c r="A78" s="151"/>
      <c r="B78" s="151"/>
      <c r="C78" s="151"/>
    </row>
  </sheetData>
  <mergeCells count="21">
    <mergeCell ref="A51:J51"/>
    <mergeCell ref="K51:L51"/>
    <mergeCell ref="M51:N51"/>
    <mergeCell ref="A52:J52"/>
    <mergeCell ref="K52:L52"/>
    <mergeCell ref="M52:N52"/>
    <mergeCell ref="A47:M47"/>
    <mergeCell ref="N47:O47"/>
    <mergeCell ref="A49:J50"/>
    <mergeCell ref="K49:N49"/>
    <mergeCell ref="K50:L50"/>
    <mergeCell ref="M50:N50"/>
    <mergeCell ref="A11:A12"/>
    <mergeCell ref="B11:Y11"/>
    <mergeCell ref="A1:Y1"/>
    <mergeCell ref="A2:Y2"/>
    <mergeCell ref="A3:Y3"/>
    <mergeCell ref="A4:Y5"/>
    <mergeCell ref="A6:Y6"/>
    <mergeCell ref="A7:Y7"/>
    <mergeCell ref="A9:Y9"/>
  </mergeCells>
  <printOptions horizontalCentered="1"/>
  <pageMargins left="0.59055118110236227" right="0.39370078740157483" top="0" bottom="0" header="0.19685039370078741" footer="0.19685039370078741"/>
  <pageSetup paperSize="8" scale="81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ЦК</vt:lpstr>
      <vt:lpstr>3 ЦК</vt:lpstr>
      <vt:lpstr>5 ЦК</vt:lpstr>
      <vt:lpstr>Потери</vt:lpstr>
      <vt:lpstr>3 ЦК (СЭС)</vt:lpstr>
      <vt:lpstr>'1 ЦК'!Область_печати</vt:lpstr>
      <vt:lpstr>'3 ЦК'!Область_печати</vt:lpstr>
      <vt:lpstr>'3 ЦК (СЭС)'!Область_печати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2016-08-10T07:15:23Z</dcterms:created>
  <dcterms:modified xsi:type="dcterms:W3CDTF">2016-08-23T10:03:45Z</dcterms:modified>
</cp:coreProperties>
</file>