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3955" windowHeight="11310" activeTab="4"/>
  </bookViews>
  <sheets>
    <sheet name="1 ЦК" sheetId="1" r:id="rId1"/>
    <sheet name="3 ЦК" sheetId="2" r:id="rId2"/>
    <sheet name="5 ЦК" sheetId="3" r:id="rId3"/>
    <sheet name="Потери" sheetId="4" r:id="rId4"/>
    <sheet name="3 ЦК (СЭС)" sheetId="5" r:id="rId5"/>
  </sheets>
  <externalReferences>
    <externalReference r:id="rId6"/>
  </externalReferences>
  <definedNames>
    <definedName name="_fio1" localSheetId="4">#REF!</definedName>
    <definedName name="_fio1">#REF!</definedName>
    <definedName name="_fio2" localSheetId="4">#REF!</definedName>
    <definedName name="_fio2">#REF!</definedName>
    <definedName name="_tst1" localSheetId="4">#REF!</definedName>
    <definedName name="_tst1">#REF!</definedName>
    <definedName name="_tst2" localSheetId="4">#REF!</definedName>
    <definedName name="_tst2">#REF!</definedName>
    <definedName name="_tst3" localSheetId="4">#REF!</definedName>
    <definedName name="_tst3">#REF!</definedName>
    <definedName name="_tst4" localSheetId="4">#REF!</definedName>
    <definedName name="_tst4">#REF!</definedName>
    <definedName name="_tst5" localSheetId="4">#REF!</definedName>
    <definedName name="_tst5">#REF!</definedName>
    <definedName name="ADDR_OC" localSheetId="4">#REF!</definedName>
    <definedName name="ADDR_OC">#REF!</definedName>
    <definedName name="buyer" localSheetId="4">#REF!</definedName>
    <definedName name="buyer">#REF!</definedName>
    <definedName name="buyer_adr" localSheetId="4">#REF!</definedName>
    <definedName name="buyer_adr">#REF!</definedName>
    <definedName name="buyer_dog" localSheetId="4">#REF!</definedName>
    <definedName name="buyer_dog">#REF!</definedName>
    <definedName name="buyer_innkpp" localSheetId="4">#REF!</definedName>
    <definedName name="buyer_innkpp">#REF!</definedName>
    <definedName name="CAPT" localSheetId="4">#REF!</definedName>
    <definedName name="CAPT">#REF!</definedName>
    <definedName name="cargo" localSheetId="4">#REF!</definedName>
    <definedName name="cargo">#REF!</definedName>
    <definedName name="duties1" localSheetId="4">#REF!</definedName>
    <definedName name="duties1">#REF!</definedName>
    <definedName name="duties2" localSheetId="4">#REF!</definedName>
    <definedName name="duties2">#REF!</definedName>
    <definedName name="FOR_PERIOD" localSheetId="4">#REF!</definedName>
    <definedName name="FOR_PERIOD">#REF!</definedName>
    <definedName name="gtp" localSheetId="4">#REF!</definedName>
    <definedName name="gtp">#REF!</definedName>
    <definedName name="lv_auth1" localSheetId="4">#REF!</definedName>
    <definedName name="lv_auth1">#REF!</definedName>
    <definedName name="lv_auth2" localSheetId="4">#REF!</definedName>
    <definedName name="lv_auth2">#REF!</definedName>
    <definedName name="main_table" localSheetId="4">#REF!</definedName>
    <definedName name="main_table">#REF!</definedName>
    <definedName name="n_4">{"","стоz","двестиz","тристаz","четырестаz","пятьсотz","шестьсотz","семьсотz","восемьсотz","девятьсотz"}</definedName>
    <definedName name="n0">"000000000000"&amp;MID(1/2,2,1)&amp;"00"</definedName>
    <definedName name="n0x">IF([1]!n_3=1,[1]!n_2,[1]!n_3&amp;[1]!n_1)</definedName>
    <definedName name="n1x">IF([1]!n_3=1,[1]!n_2,[1]!n_3&amp;'[1]перевод цифр'!n_5)</definedName>
    <definedName name="NAME_OC" localSheetId="4">#REF!</definedName>
    <definedName name="NAME_OC">#REF!</definedName>
    <definedName name="number_schet" localSheetId="4">#REF!</definedName>
    <definedName name="number_schet">#REF!</definedName>
    <definedName name="PRICE_ТЭК">#REF!</definedName>
    <definedName name="RANGE" localSheetId="4">#REF!</definedName>
    <definedName name="RANGE">#REF!</definedName>
    <definedName name="seller" localSheetId="4">#REF!</definedName>
    <definedName name="seller">#REF!</definedName>
    <definedName name="seller_adr" localSheetId="4">#REF!</definedName>
    <definedName name="seller_adr">#REF!</definedName>
    <definedName name="seller_innkpp" localSheetId="4">#REF!</definedName>
    <definedName name="seller_innkpp">#REF!</definedName>
    <definedName name="seller_name" localSheetId="4">#REF!</definedName>
    <definedName name="seller_name">#REF!</definedName>
    <definedName name="spell_sum" localSheetId="4">#REF!</definedName>
    <definedName name="spell_sum">#REF!</definedName>
    <definedName name="subjects" localSheetId="4">#REF!</definedName>
    <definedName name="subjects">#REF!</definedName>
    <definedName name="subsum_table" localSheetId="4">#REF!</definedName>
    <definedName name="subsum_table">#REF!</definedName>
    <definedName name="TM" localSheetId="4">#REF!</definedName>
    <definedName name="TM">#REF!</definedName>
    <definedName name="VKBEZ" localSheetId="4">#REF!</definedName>
    <definedName name="VKBEZ">#REF!</definedName>
    <definedName name="_xlnm.Database" localSheetId="4">#REF!</definedName>
    <definedName name="_xlnm.Database">#REF!</definedName>
    <definedName name="мил">{0,"овz";1,"z";2,"аz";5,"овz"}</definedName>
    <definedName name="_xlnm.Print_Area" localSheetId="0">'1 ЦК'!$A$1:$F$41</definedName>
    <definedName name="_xlnm.Print_Area" localSheetId="1">'3 ЦК'!$A$1:$D$41</definedName>
    <definedName name="_xlnm.Print_Area" localSheetId="4">'3 ЦК (СЭС)'!$A$10:$Y$42</definedName>
    <definedName name="_xlnm.Print_Area" localSheetId="2">'5 ЦК'!$A$1:$F$64</definedName>
    <definedName name="_xlnm.Print_Area" localSheetId="3">Потери!$A$1:$J$44</definedName>
    <definedName name="тыс">{0,"тысячz";1,"тысячаz";2,"тысячиz";5,"тысячz"}</definedName>
  </definedNames>
  <calcPr calcId="145621"/>
</workbook>
</file>

<file path=xl/calcChain.xml><?xml version="1.0" encoding="utf-8"?>
<calcChain xmlns="http://schemas.openxmlformats.org/spreadsheetml/2006/main">
  <c r="D12" i="3" l="1"/>
  <c r="F11" i="3"/>
  <c r="F12" i="3" s="1"/>
  <c r="E11" i="3"/>
  <c r="E12" i="3" s="1"/>
  <c r="H3" i="3"/>
  <c r="H2" i="3"/>
  <c r="H3" i="2"/>
  <c r="A5" i="2" s="1"/>
  <c r="H2" i="2"/>
  <c r="D40" i="2"/>
  <c r="D23" i="2"/>
  <c r="D26" i="3"/>
  <c r="J8" i="4" s="1"/>
  <c r="E38" i="1"/>
  <c r="D38" i="1"/>
  <c r="D19" i="1"/>
  <c r="D15" i="1" s="1"/>
  <c r="E19" i="1"/>
  <c r="E15" i="1" s="1"/>
  <c r="E14" i="1" s="1"/>
  <c r="I14" i="1" s="1"/>
  <c r="A5" i="1"/>
  <c r="A4" i="3" s="1"/>
  <c r="J7" i="4" l="1"/>
  <c r="D14" i="1"/>
  <c r="F19" i="1"/>
  <c r="F15" i="1" s="1"/>
  <c r="F14" i="1" s="1"/>
  <c r="J14" i="1" s="1"/>
  <c r="D39" i="1"/>
  <c r="D38" i="2" s="1"/>
  <c r="D36" i="2" s="1"/>
  <c r="D32" i="2" s="1"/>
  <c r="D31" i="2" s="1"/>
  <c r="D21" i="2"/>
  <c r="D19" i="2" s="1"/>
  <c r="D15" i="2" s="1"/>
  <c r="D14" i="2" s="1"/>
  <c r="D25" i="3"/>
  <c r="E25" i="3"/>
  <c r="E21" i="3" s="1"/>
  <c r="E15" i="3" s="1"/>
  <c r="E14" i="3" s="1"/>
  <c r="F25" i="3"/>
  <c r="G14" i="1" l="1"/>
  <c r="H14" i="1"/>
  <c r="D37" i="1"/>
  <c r="D33" i="1" s="1"/>
  <c r="D32" i="1" s="1"/>
  <c r="E37" i="1"/>
  <c r="E33" i="1" s="1"/>
  <c r="E32" i="1" s="1"/>
  <c r="D14" i="3"/>
  <c r="D15" i="3" s="1"/>
  <c r="D21" i="3" s="1"/>
  <c r="F14" i="3"/>
  <c r="F15" i="3" s="1"/>
  <c r="F21" i="3" s="1"/>
  <c r="G32" i="1" l="1"/>
</calcChain>
</file>

<file path=xl/sharedStrings.xml><?xml version="1.0" encoding="utf-8"?>
<sst xmlns="http://schemas.openxmlformats.org/spreadsheetml/2006/main" count="226" uniqueCount="79">
  <si>
    <t>Нерегулируемые цены на электрическую энергию (мощность),</t>
  </si>
  <si>
    <t>на территории Тюменской области, ХМАО и ЯНАО в сентябре 2016 года (прогноз)</t>
  </si>
  <si>
    <t>поставляемую ООО "Сургутэнергосбыт"</t>
  </si>
  <si>
    <t xml:space="preserve">на территории Тюменской области, ХМАО и ЯНАО в августе 2016 года (факт)                                                                                                                   </t>
  </si>
  <si>
    <t xml:space="preserve">по договорам энергоснабжения </t>
  </si>
  <si>
    <t>1. Первая ценовая категория</t>
  </si>
  <si>
    <t xml:space="preserve">Нерегулируемые цены в зоне деятельности 
ГП АО "Тюменская энергосбытовая компания" </t>
  </si>
  <si>
    <t>№№ п/п</t>
  </si>
  <si>
    <t>Показатель (группы потребителей с разбивкой тарифа по ставкам и дифференциацией по зонам суток) (тарифы указываются без НДС)</t>
  </si>
  <si>
    <t>Единица                             измерения</t>
  </si>
  <si>
    <t>Уровень напряжения</t>
  </si>
  <si>
    <t>СНI</t>
  </si>
  <si>
    <t>СН2</t>
  </si>
  <si>
    <t>НН</t>
  </si>
  <si>
    <t>1</t>
  </si>
  <si>
    <t>Одноставочный тариф</t>
  </si>
  <si>
    <t>1.1</t>
  </si>
  <si>
    <t>ставка за энергию, в т.ч.</t>
  </si>
  <si>
    <t>руб./МВт*ч</t>
  </si>
  <si>
    <t>1.1.1</t>
  </si>
  <si>
    <t>средневзвешенная нерегулируемая цена на электрическую энергию (мощность)</t>
  </si>
  <si>
    <t>1.1.2</t>
  </si>
  <si>
    <t>плата за услуги, связанная с процессом снабжения электрической энергией (мощностью)</t>
  </si>
  <si>
    <t>Составляющие платы за услуги</t>
  </si>
  <si>
    <t>СН1</t>
  </si>
  <si>
    <t>Плата за услуги, связанная с процессом снабжения электрической энергией (мощностью)</t>
  </si>
  <si>
    <t>Одноставочный тариф на услуги по передаче электрической энергии</t>
  </si>
  <si>
    <t>Сбытовая надбавка ЭСК ООО "Сургутэнергосбыт"</t>
  </si>
  <si>
    <t>Сбытовая надбавка гарантирующего поставщика АО "Тюменская энергосбытовая компания"</t>
  </si>
  <si>
    <t>Плата за иные услуги, оказание которых является неотъемлемой частью процесса поставки электрической энергии потребителям</t>
  </si>
  <si>
    <t xml:space="preserve">Нерегулируемые цены в зоне деятельности  ГП АО "ЭК "Восток" </t>
  </si>
  <si>
    <t>Составляющие одноставочной платы за регулируемые услуги по ОАО "Тюменьэнергосбыт"</t>
  </si>
  <si>
    <t xml:space="preserve">Единые (котловые) тарифы на услуги по передаче электрической энергии, одноставочный тариф </t>
  </si>
  <si>
    <t>Сбытовая надбавка гарантирующего поставщика ЭСК ООО "Сургутэнергосбыт"</t>
  </si>
  <si>
    <t>Сбытовая надбавка гарантирующего поставщика АО ЭК "ВОСТОК"</t>
  </si>
  <si>
    <t>Начальник</t>
  </si>
  <si>
    <t>планово-экономического отдела</t>
  </si>
  <si>
    <t>О.Ю. Стрельцова</t>
  </si>
  <si>
    <t>Рубан Е.Н.</t>
  </si>
  <si>
    <t>41 50 64</t>
  </si>
  <si>
    <t>2. Третья ценовая категория</t>
  </si>
  <si>
    <t>ВН</t>
  </si>
  <si>
    <t>СН-2</t>
  </si>
  <si>
    <t>3. Пятая ценовая категория</t>
  </si>
  <si>
    <t>Показатель                                                                             (цены указываются без НДС)</t>
  </si>
  <si>
    <t>Двухставочный тариф</t>
  </si>
  <si>
    <t>ставка за мощность, в т.ч.</t>
  </si>
  <si>
    <t>руб./МВт мес.</t>
  </si>
  <si>
    <t>средневзвешенная нерегулируемая цена на мощность</t>
  </si>
  <si>
    <t>1.2</t>
  </si>
  <si>
    <t>1.2.1</t>
  </si>
  <si>
    <t>средневзвешенная нерегулируемая цена на электрическую энергию</t>
  </si>
  <si>
    <t>1.2.2</t>
  </si>
  <si>
    <t>Величина платы за услуги, оказание которых неразрыво связано с процессом снабжения потребителей электрической энергией, цены (тарифы), котрые подлежат государственному регулированию и сбытовая надбавка энергосбытовой компании</t>
  </si>
  <si>
    <t>Наименование</t>
  </si>
  <si>
    <t>Одноставочная плата за услуги, связанная с процессом снабжения электрической энергией (мощностью)</t>
  </si>
  <si>
    <t xml:space="preserve">Двухставочный тариф на услуги по передаче электрической энергии, в т.ч. </t>
  </si>
  <si>
    <t>-ставка на содержание сетей</t>
  </si>
  <si>
    <t>руб./МВт.мес</t>
  </si>
  <si>
    <t>Показатели утвержденные решением РЭК №105 от 19.12.2014</t>
  </si>
  <si>
    <t>-ставка на оплату технологических потерь</t>
  </si>
  <si>
    <t xml:space="preserve">Сбытовая надбавка ООО "Сургутская энергосбытовая компания" </t>
  </si>
  <si>
    <t>Информация о расчёте нерегулируемой составляющей 
в ставке покупки потерь электроэнергии</t>
  </si>
  <si>
    <t>в августе 2016 года</t>
  </si>
  <si>
    <t>Показатель</t>
  </si>
  <si>
    <t>Ед.изм.</t>
  </si>
  <si>
    <t xml:space="preserve">Цена </t>
  </si>
  <si>
    <t>Цена на электроэнергию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</si>
  <si>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</si>
  <si>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</si>
  <si>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 xml:space="preserve">0 %  -  доля покупки потерь по регулируемой цене (бета) </t>
  </si>
  <si>
    <t>Нерегулируемые цены в зоне деятельности ООО "Сургутэнергосбыт"</t>
  </si>
  <si>
    <t>1. Нерегулируемая цена на электрическую энергию на оптовом рынке, рублей/МВт*ч в месяц без НДС</t>
  </si>
  <si>
    <t>Дата</t>
  </si>
  <si>
    <t>Нерегулируемая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и для балансирования системы</t>
  </si>
  <si>
    <t>2. Ставка за мощность, рублей/МВт в месяц без НДС</t>
  </si>
  <si>
    <t>Одноставочный тариф на услуги по передаче электрической энергии, рублей/МВт*ч без НДС</t>
  </si>
  <si>
    <t>3. Третья ценовая категория</t>
  </si>
  <si>
    <r>
      <t xml:space="preserve"> на территории Тюменской области, ХМАО и ЯНАО в августе 2016 года</t>
    </r>
    <r>
      <rPr>
        <sz val="14"/>
        <color indexed="8"/>
        <rFont val="Arial"/>
        <family val="2"/>
        <charset val="204"/>
      </rPr>
      <t xml:space="preserve"> (факт)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</si>
</sst>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_-* #,##0.000_р_._-;\-* #,##0.000_р_._-;_-* &quot;-&quot;??_р_._-;_-@_-"/>
    <numFmt numFmtId="166" formatCode="#,##0.000"/>
    <numFmt numFmtId="167" formatCode="0.000"/>
    <numFmt numFmtId="168" formatCode="#,##0.000000"/>
    <numFmt numFmtId="169" formatCode="_-* #,##0_-;\-* #,##0_-;_-* &quot;-&quot;_-;_-@_-"/>
    <numFmt numFmtId="170" formatCode="_-* #,##0.00_-;\-* #,##0.00_-;_-* &quot;-&quot;??_-;_-@_-"/>
    <numFmt numFmtId="171" formatCode="_-&quot;Ј&quot;* #,##0_-;\-&quot;Ј&quot;* #,##0_-;_-&quot;Ј&quot;* &quot;-&quot;_-;_-@_-"/>
    <numFmt numFmtId="172" formatCode="_-&quot;Ј&quot;* #,##0.00_-;\-&quot;Ј&quot;* #,##0.00_-;_-&quot;Ј&quot;* &quot;-&quot;??_-;_-@_-"/>
    <numFmt numFmtId="173" formatCode="0.00_)"/>
    <numFmt numFmtId="174" formatCode="_(* #,##0.00_);_(* \(#,##0.00\);_(* &quot;-&quot;??_);_(@_)"/>
  </numFmts>
  <fonts count="6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b/>
      <sz val="10"/>
      <name val="Arial Cyr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rgb="FF0070C0"/>
      <name val="Arial Cyr"/>
      <charset val="204"/>
    </font>
    <font>
      <sz val="13"/>
      <color theme="1"/>
      <name val="Arial"/>
      <family val="2"/>
      <charset val="204"/>
    </font>
    <font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Verdana"/>
      <family val="2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sz val="12"/>
      <color indexed="8"/>
      <name val="Verdana"/>
      <family val="2"/>
      <charset val="204"/>
    </font>
    <font>
      <sz val="12"/>
      <name val="Arial Cyr"/>
      <charset val="204"/>
    </font>
    <font>
      <sz val="10"/>
      <name val="Helv"/>
    </font>
    <font>
      <b/>
      <sz val="11"/>
      <color indexed="8"/>
      <name val="Calibri"/>
      <family val="2"/>
      <charset val="204"/>
    </font>
    <font>
      <sz val="10"/>
      <name val="Arial CYR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8"/>
      <name val="Arial"/>
      <family val="2"/>
    </font>
    <font>
      <sz val="7"/>
      <name val="Small Fonts"/>
      <family val="2"/>
      <charset val="204"/>
    </font>
    <font>
      <b/>
      <i/>
      <sz val="16"/>
      <name val="Helv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Arial Cyr"/>
      <charset val="204"/>
    </font>
    <font>
      <u/>
      <sz val="10"/>
      <color indexed="12"/>
      <name val="Arial"/>
      <family val="2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47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MS Sans Serif"/>
      <family val="2"/>
      <charset val="204"/>
    </font>
    <font>
      <sz val="10"/>
      <name val="Times New Roman Cyr"/>
      <charset val="204"/>
    </font>
    <font>
      <sz val="11"/>
      <color theme="1"/>
      <name val="Calibri"/>
      <family val="2"/>
      <scheme val="minor"/>
    </font>
    <font>
      <sz val="11"/>
      <color indexed="47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Arial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</fills>
  <borders count="8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426">
    <xf numFmtId="0" fontId="0" fillId="0" borderId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0" borderId="0"/>
    <xf numFmtId="0" fontId="6" fillId="0" borderId="0"/>
    <xf numFmtId="44" fontId="4" fillId="0" borderId="0" applyFont="0" applyFill="0" applyBorder="0" applyAlignment="0" applyProtection="0"/>
    <xf numFmtId="0" fontId="25" fillId="0" borderId="0"/>
    <xf numFmtId="0" fontId="26" fillId="0" borderId="77" applyNumberFormat="0" applyFill="0" applyAlignment="0" applyProtection="0"/>
    <xf numFmtId="0" fontId="4" fillId="0" borderId="0"/>
    <xf numFmtId="0" fontId="4" fillId="0" borderId="0"/>
    <xf numFmtId="0" fontId="27" fillId="0" borderId="0"/>
    <xf numFmtId="0" fontId="27" fillId="0" borderId="0"/>
    <xf numFmtId="4" fontId="28" fillId="0" borderId="0">
      <alignment vertical="center"/>
    </xf>
    <xf numFmtId="0" fontId="25" fillId="0" borderId="0"/>
    <xf numFmtId="0" fontId="27" fillId="0" borderId="0"/>
    <xf numFmtId="4" fontId="28" fillId="0" borderId="0">
      <alignment vertical="center"/>
    </xf>
    <xf numFmtId="0" fontId="29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4" fontId="28" fillId="0" borderId="0">
      <alignment vertical="center"/>
    </xf>
    <xf numFmtId="0" fontId="25" fillId="0" borderId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27" fillId="0" borderId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38" fontId="31" fillId="19" borderId="0" applyNumberFormat="0" applyBorder="0" applyAlignment="0" applyProtection="0"/>
    <xf numFmtId="10" fontId="31" fillId="20" borderId="15" applyNumberFormat="0" applyBorder="0" applyAlignment="0" applyProtection="0"/>
    <xf numFmtId="37" fontId="32" fillId="0" borderId="0"/>
    <xf numFmtId="37" fontId="32" fillId="0" borderId="0"/>
    <xf numFmtId="37" fontId="32" fillId="0" borderId="0"/>
    <xf numFmtId="0" fontId="4" fillId="0" borderId="0"/>
    <xf numFmtId="173" fontId="33" fillId="0" borderId="0"/>
    <xf numFmtId="1" fontId="4" fillId="0" borderId="0">
      <alignment horizontal="right"/>
    </xf>
    <xf numFmtId="0" fontId="25" fillId="0" borderId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24" borderId="0" applyNumberFormat="0" applyBorder="0" applyAlignment="0" applyProtection="0"/>
    <xf numFmtId="0" fontId="34" fillId="10" borderId="78" applyNumberFormat="0" applyAlignment="0" applyProtection="0"/>
    <xf numFmtId="0" fontId="35" fillId="25" borderId="79" applyNumberFormat="0" applyAlignment="0" applyProtection="0"/>
    <xf numFmtId="0" fontId="36" fillId="25" borderId="78" applyNumberFormat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6" fillId="0" borderId="80" applyNumberFormat="0" applyFill="0" applyAlignment="0" applyProtection="0"/>
    <xf numFmtId="0" fontId="39" fillId="7" borderId="0" applyNumberFormat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" fillId="26" borderId="81" applyNumberFormat="0" applyFont="0" applyAlignment="0" applyProtection="0"/>
    <xf numFmtId="0" fontId="42" fillId="0" borderId="0"/>
    <xf numFmtId="0" fontId="43" fillId="0" borderId="82" applyNumberFormat="0" applyFill="0" applyAlignment="0" applyProtection="0"/>
    <xf numFmtId="0" fontId="44" fillId="6" borderId="0" applyNumberFormat="0" applyBorder="0" applyAlignment="0" applyProtection="0"/>
    <xf numFmtId="0" fontId="39" fillId="7" borderId="0" applyNumberFormat="0" applyBorder="0" applyAlignment="0" applyProtection="0"/>
    <xf numFmtId="0" fontId="45" fillId="27" borderId="83" applyNumberFormat="0" applyAlignment="0" applyProtection="0"/>
    <xf numFmtId="0" fontId="46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3" fillId="26" borderId="81" applyNumberFormat="0" applyFont="0" applyAlignment="0" applyProtection="0"/>
    <xf numFmtId="0" fontId="47" fillId="28" borderId="0" applyNumberFormat="0" applyBorder="0" applyAlignment="0" applyProtection="0"/>
    <xf numFmtId="0" fontId="42" fillId="0" borderId="0"/>
    <xf numFmtId="0" fontId="13" fillId="26" borderId="81" applyNumberFormat="0" applyFont="0" applyAlignment="0" applyProtection="0"/>
    <xf numFmtId="0" fontId="42" fillId="0" borderId="0"/>
    <xf numFmtId="0" fontId="42" fillId="0" borderId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4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3" fillId="0" borderId="82" applyNumberFormat="0" applyFill="0" applyAlignment="0" applyProtection="0"/>
    <xf numFmtId="0" fontId="4" fillId="0" borderId="0"/>
    <xf numFmtId="0" fontId="48" fillId="27" borderId="83" applyNumberFormat="0" applyAlignment="0" applyProtection="0"/>
    <xf numFmtId="0" fontId="40" fillId="0" borderId="0" applyNumberFormat="0" applyFill="0" applyBorder="0" applyAlignment="0" applyProtection="0"/>
    <xf numFmtId="0" fontId="49" fillId="0" borderId="84" applyNumberFormat="0" applyFill="0" applyAlignment="0" applyProtection="0"/>
    <xf numFmtId="0" fontId="50" fillId="0" borderId="85" applyNumberFormat="0" applyFill="0" applyAlignment="0" applyProtection="0"/>
    <xf numFmtId="0" fontId="51" fillId="0" borderId="86" applyNumberFormat="0" applyFill="0" applyAlignment="0" applyProtection="0"/>
    <xf numFmtId="0" fontId="51" fillId="0" borderId="0" applyNumberFormat="0" applyFill="0" applyBorder="0" applyAlignment="0" applyProtection="0"/>
    <xf numFmtId="0" fontId="26" fillId="0" borderId="77" applyNumberFormat="0" applyFill="0" applyAlignment="0" applyProtection="0"/>
    <xf numFmtId="0" fontId="48" fillId="27" borderId="83" applyNumberFormat="0" applyAlignment="0" applyProtection="0"/>
    <xf numFmtId="0" fontId="52" fillId="0" borderId="0" applyNumberFormat="0" applyFill="0" applyBorder="0" applyAlignment="0" applyProtection="0"/>
    <xf numFmtId="0" fontId="47" fillId="28" borderId="0" applyNumberFormat="0" applyBorder="0" applyAlignment="0" applyProtection="0"/>
    <xf numFmtId="0" fontId="1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6" fillId="0" borderId="0" applyNumberFormat="0"/>
    <xf numFmtId="0" fontId="6" fillId="0" borderId="0"/>
    <xf numFmtId="0" fontId="6" fillId="0" borderId="0"/>
    <xf numFmtId="0" fontId="6" fillId="0" borderId="0"/>
    <xf numFmtId="0" fontId="13" fillId="0" borderId="0"/>
    <xf numFmtId="0" fontId="4" fillId="0" borderId="0" applyNumberFormat="0" applyFont="0" applyFill="0" applyBorder="0" applyAlignment="0" applyProtection="0">
      <alignment vertical="top"/>
    </xf>
    <xf numFmtId="0" fontId="6" fillId="0" borderId="0"/>
    <xf numFmtId="0" fontId="53" fillId="0" borderId="0"/>
    <xf numFmtId="0" fontId="6" fillId="0" borderId="0"/>
    <xf numFmtId="0" fontId="6" fillId="0" borderId="0" applyNumberFormat="0"/>
    <xf numFmtId="0" fontId="53" fillId="0" borderId="0"/>
    <xf numFmtId="0" fontId="54" fillId="0" borderId="0"/>
    <xf numFmtId="0" fontId="29" fillId="0" borderId="0" applyNumberFormat="0" applyFill="0" applyBorder="0" applyAlignment="0" applyProtection="0"/>
    <xf numFmtId="0" fontId="1" fillId="0" borderId="0"/>
    <xf numFmtId="0" fontId="1" fillId="0" borderId="0"/>
    <xf numFmtId="0" fontId="29" fillId="0" borderId="0" applyNumberFormat="0" applyFill="0" applyBorder="0" applyAlignment="0" applyProtection="0"/>
    <xf numFmtId="0" fontId="1" fillId="0" borderId="0"/>
    <xf numFmtId="0" fontId="13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55" fillId="0" borderId="0"/>
    <xf numFmtId="0" fontId="13" fillId="0" borderId="0"/>
    <xf numFmtId="0" fontId="4" fillId="0" borderId="0"/>
    <xf numFmtId="0" fontId="1" fillId="0" borderId="0"/>
    <xf numFmtId="0" fontId="6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6" fillId="0" borderId="0" applyNumberFormat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 applyNumberFormat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13" fillId="0" borderId="0"/>
    <xf numFmtId="0" fontId="4" fillId="0" borderId="0"/>
    <xf numFmtId="0" fontId="6" fillId="0" borderId="0" applyNumberFormat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6" fillId="0" borderId="0" applyNumberFormat="0"/>
    <xf numFmtId="0" fontId="1" fillId="0" borderId="0"/>
    <xf numFmtId="0" fontId="6" fillId="0" borderId="0" applyNumberFormat="0"/>
    <xf numFmtId="0" fontId="6" fillId="0" borderId="0" applyNumberFormat="0"/>
    <xf numFmtId="0" fontId="6" fillId="0" borderId="0" applyNumberFormat="0"/>
    <xf numFmtId="0" fontId="13" fillId="0" borderId="0"/>
    <xf numFmtId="0" fontId="4" fillId="0" borderId="0"/>
    <xf numFmtId="0" fontId="6" fillId="0" borderId="0"/>
    <xf numFmtId="0" fontId="6" fillId="0" borderId="0" applyNumberFormat="0"/>
    <xf numFmtId="0" fontId="1" fillId="0" borderId="0"/>
    <xf numFmtId="0" fontId="1" fillId="0" borderId="0"/>
    <xf numFmtId="0" fontId="1" fillId="0" borderId="0"/>
    <xf numFmtId="0" fontId="4" fillId="0" borderId="0"/>
    <xf numFmtId="0" fontId="15" fillId="0" borderId="0"/>
    <xf numFmtId="0" fontId="6" fillId="0" borderId="0"/>
    <xf numFmtId="0" fontId="31" fillId="0" borderId="0"/>
    <xf numFmtId="0" fontId="1" fillId="0" borderId="0"/>
    <xf numFmtId="0" fontId="6" fillId="0" borderId="0"/>
    <xf numFmtId="0" fontId="53" fillId="0" borderId="0"/>
    <xf numFmtId="0" fontId="1" fillId="0" borderId="0"/>
    <xf numFmtId="0" fontId="53" fillId="0" borderId="0"/>
    <xf numFmtId="0" fontId="6" fillId="0" borderId="0"/>
    <xf numFmtId="0" fontId="53" fillId="0" borderId="0"/>
    <xf numFmtId="0" fontId="6" fillId="0" borderId="0"/>
    <xf numFmtId="0" fontId="44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4" fillId="26" borderId="81" applyNumberFormat="0" applyFont="0" applyAlignment="0" applyProtection="0"/>
    <xf numFmtId="0" fontId="6" fillId="26" borderId="81" applyNumberFormat="0" applyFont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43" fillId="0" borderId="82" applyNumberFormat="0" applyFill="0" applyAlignment="0" applyProtection="0"/>
    <xf numFmtId="0" fontId="6" fillId="0" borderId="0"/>
    <xf numFmtId="0" fontId="25" fillId="0" borderId="0"/>
    <xf numFmtId="0" fontId="6" fillId="0" borderId="0"/>
    <xf numFmtId="0" fontId="6" fillId="0" borderId="0"/>
    <xf numFmtId="0" fontId="27" fillId="0" borderId="0"/>
    <xf numFmtId="0" fontId="25" fillId="0" borderId="0"/>
    <xf numFmtId="0" fontId="27" fillId="0" borderId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56" fillId="17" borderId="0" applyNumberFormat="0" applyBorder="0" applyAlignment="0" applyProtection="0"/>
    <xf numFmtId="0" fontId="56" fillId="12" borderId="0" applyNumberFormat="0" applyBorder="0" applyAlignment="0" applyProtection="0"/>
    <xf numFmtId="0" fontId="56" fillId="28" borderId="0" applyNumberFormat="0" applyBorder="0" applyAlignment="0" applyProtection="0"/>
    <xf numFmtId="0" fontId="56" fillId="25" borderId="0" applyNumberFormat="0" applyBorder="0" applyAlignment="0" applyProtection="0"/>
    <xf numFmtId="0" fontId="56" fillId="17" borderId="0" applyNumberFormat="0" applyBorder="0" applyAlignment="0" applyProtection="0"/>
    <xf numFmtId="0" fontId="56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40" fillId="0" borderId="0" applyNumberForma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39" fillId="7" borderId="0" applyNumberFormat="0" applyBorder="0" applyAlignment="0" applyProtection="0"/>
    <xf numFmtId="0" fontId="26" fillId="0" borderId="77" applyNumberFormat="0" applyFill="0" applyAlignment="0" applyProtection="0"/>
    <xf numFmtId="0" fontId="30" fillId="21" borderId="0" applyNumberFormat="0" applyBorder="0" applyAlignment="0" applyProtection="0"/>
    <xf numFmtId="0" fontId="26" fillId="0" borderId="77" applyNumberFormat="0" applyFill="0" applyAlignment="0" applyProtection="0"/>
    <xf numFmtId="0" fontId="35" fillId="25" borderId="79" applyNumberFormat="0" applyAlignment="0" applyProtection="0"/>
    <xf numFmtId="0" fontId="4" fillId="0" borderId="0"/>
    <xf numFmtId="0" fontId="4" fillId="0" borderId="0"/>
    <xf numFmtId="0" fontId="44" fillId="6" borderId="0" applyNumberFormat="0" applyBorder="0" applyAlignment="0" applyProtection="0"/>
    <xf numFmtId="0" fontId="30" fillId="22" borderId="0" applyNumberFormat="0" applyBorder="0" applyAlignment="0" applyProtection="0"/>
    <xf numFmtId="0" fontId="39" fillId="7" borderId="0" applyNumberFormat="0" applyBorder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6" fillId="0" borderId="0"/>
    <xf numFmtId="0" fontId="6" fillId="26" borderId="81" applyNumberFormat="0" applyFont="0" applyAlignment="0" applyProtection="0"/>
    <xf numFmtId="0" fontId="51" fillId="0" borderId="86" applyNumberFormat="0" applyFill="0" applyAlignment="0" applyProtection="0"/>
    <xf numFmtId="0" fontId="6" fillId="0" borderId="0"/>
    <xf numFmtId="43" fontId="13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0" borderId="0"/>
    <xf numFmtId="0" fontId="13" fillId="0" borderId="0"/>
    <xf numFmtId="43" fontId="6" fillId="0" borderId="0" applyFont="0" applyFill="0" applyBorder="0" applyAlignment="0" applyProtection="0"/>
    <xf numFmtId="0" fontId="43" fillId="0" borderId="82" applyNumberFormat="0" applyFill="0" applyAlignment="0" applyProtection="0"/>
    <xf numFmtId="0" fontId="43" fillId="0" borderId="82" applyNumberFormat="0" applyFill="0" applyAlignment="0" applyProtection="0"/>
    <xf numFmtId="0" fontId="48" fillId="27" borderId="83" applyNumberFormat="0" applyAlignment="0" applyProtection="0"/>
    <xf numFmtId="0" fontId="48" fillId="27" borderId="83" applyNumberFormat="0" applyAlignment="0" applyProtection="0"/>
    <xf numFmtId="0" fontId="40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0" fillId="0" borderId="0" applyNumberFormat="0" applyFill="0" applyBorder="0" applyAlignment="0" applyProtection="0"/>
    <xf numFmtId="0" fontId="47" fillId="28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56" fillId="10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3" fillId="0" borderId="82" applyNumberFormat="0" applyFill="0" applyAlignment="0" applyProtection="0"/>
    <xf numFmtId="0" fontId="45" fillId="27" borderId="83" applyNumberFormat="0" applyAlignment="0" applyProtection="0"/>
    <xf numFmtId="0" fontId="40" fillId="0" borderId="0" applyNumberFormat="0" applyFill="0" applyBorder="0" applyAlignment="0" applyProtection="0"/>
    <xf numFmtId="0" fontId="13" fillId="0" borderId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174" fontId="4" fillId="0" borderId="0" applyFont="0" applyFill="0" applyBorder="0" applyAlignment="0" applyProtection="0"/>
  </cellStyleXfs>
  <cellXfs count="318">
    <xf numFmtId="0" fontId="0" fillId="0" borderId="0" xfId="0"/>
    <xf numFmtId="164" fontId="2" fillId="0" borderId="0" xfId="0" applyNumberFormat="1" applyFont="1" applyFill="1"/>
    <xf numFmtId="49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49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165" fontId="4" fillId="0" borderId="0" xfId="0" applyNumberFormat="1" applyFont="1" applyFill="1"/>
    <xf numFmtId="49" fontId="2" fillId="0" borderId="0" xfId="0" applyNumberFormat="1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165" fontId="5" fillId="0" borderId="15" xfId="1" applyNumberFormat="1" applyFont="1" applyFill="1" applyBorder="1" applyAlignment="1">
      <alignment horizontal="center" vertical="center"/>
    </xf>
    <xf numFmtId="165" fontId="5" fillId="0" borderId="16" xfId="1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/>
    </xf>
    <xf numFmtId="165" fontId="4" fillId="0" borderId="19" xfId="1" applyNumberFormat="1" applyFont="1" applyFill="1" applyBorder="1" applyAlignment="1">
      <alignment horizontal="center" vertical="center"/>
    </xf>
    <xf numFmtId="165" fontId="4" fillId="0" borderId="20" xfId="1" applyNumberFormat="1" applyFont="1" applyFill="1" applyBorder="1" applyAlignment="1">
      <alignment horizontal="center" vertical="center"/>
    </xf>
    <xf numFmtId="166" fontId="4" fillId="0" borderId="0" xfId="0" applyNumberFormat="1" applyFont="1" applyFill="1"/>
    <xf numFmtId="49" fontId="4" fillId="0" borderId="7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/>
    </xf>
    <xf numFmtId="165" fontId="4" fillId="0" borderId="21" xfId="1" applyNumberFormat="1" applyFont="1" applyFill="1" applyBorder="1" applyAlignment="1">
      <alignment horizontal="center" vertical="center"/>
    </xf>
    <xf numFmtId="165" fontId="4" fillId="0" borderId="22" xfId="1" applyNumberFormat="1" applyFont="1" applyFill="1" applyBorder="1" applyAlignment="1">
      <alignment horizontal="center" vertical="center"/>
    </xf>
    <xf numFmtId="164" fontId="4" fillId="0" borderId="0" xfId="0" applyNumberFormat="1" applyFont="1" applyFill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5" fillId="2" borderId="2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165" fontId="5" fillId="2" borderId="30" xfId="1" applyNumberFormat="1" applyFont="1" applyFill="1" applyBorder="1" applyAlignment="1">
      <alignment horizontal="center" vertical="center"/>
    </xf>
    <xf numFmtId="165" fontId="5" fillId="2" borderId="31" xfId="1" applyNumberFormat="1" applyFont="1" applyFill="1" applyBorder="1" applyAlignment="1">
      <alignment vertical="center"/>
    </xf>
    <xf numFmtId="165" fontId="8" fillId="0" borderId="0" xfId="1" applyNumberFormat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165" fontId="4" fillId="2" borderId="19" xfId="1" applyNumberFormat="1" applyFont="1" applyFill="1" applyBorder="1" applyAlignment="1">
      <alignment horizontal="center"/>
    </xf>
    <xf numFmtId="43" fontId="4" fillId="2" borderId="20" xfId="1" applyFont="1" applyFill="1" applyBorder="1"/>
    <xf numFmtId="165" fontId="6" fillId="0" borderId="0" xfId="1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167" fontId="5" fillId="2" borderId="32" xfId="1" applyNumberFormat="1" applyFont="1" applyFill="1" applyBorder="1" applyAlignment="1">
      <alignment vertical="center"/>
    </xf>
    <xf numFmtId="167" fontId="5" fillId="2" borderId="33" xfId="1" applyNumberFormat="1" applyFont="1" applyFill="1" applyBorder="1" applyAlignment="1">
      <alignment vertical="center"/>
    </xf>
    <xf numFmtId="167" fontId="5" fillId="2" borderId="34" xfId="1" applyNumberFormat="1" applyFont="1" applyFill="1" applyBorder="1" applyAlignment="1">
      <alignment vertical="center"/>
    </xf>
    <xf numFmtId="167" fontId="9" fillId="3" borderId="32" xfId="0" applyNumberFormat="1" applyFont="1" applyFill="1" applyBorder="1" applyAlignment="1">
      <alignment vertical="center"/>
    </xf>
    <xf numFmtId="167" fontId="9" fillId="3" borderId="33" xfId="0" applyNumberFormat="1" applyFont="1" applyFill="1" applyBorder="1" applyAlignment="1">
      <alignment vertical="center"/>
    </xf>
    <xf numFmtId="167" fontId="9" fillId="3" borderId="34" xfId="0" applyNumberFormat="1" applyFont="1" applyFill="1" applyBorder="1" applyAlignment="1">
      <alignment vertical="center"/>
    </xf>
    <xf numFmtId="0" fontId="4" fillId="2" borderId="36" xfId="0" applyFont="1" applyFill="1" applyBorder="1" applyAlignment="1">
      <alignment horizontal="center" vertical="center"/>
    </xf>
    <xf numFmtId="167" fontId="10" fillId="2" borderId="9" xfId="0" applyNumberFormat="1" applyFont="1" applyFill="1" applyBorder="1" applyAlignment="1">
      <alignment vertical="center"/>
    </xf>
    <xf numFmtId="167" fontId="10" fillId="2" borderId="37" xfId="0" applyNumberFormat="1" applyFont="1" applyFill="1" applyBorder="1" applyAlignment="1">
      <alignment vertical="center"/>
    </xf>
    <xf numFmtId="167" fontId="10" fillId="2" borderId="38" xfId="0" applyNumberFormat="1" applyFont="1" applyFill="1" applyBorder="1" applyAlignment="1">
      <alignment vertical="center"/>
    </xf>
    <xf numFmtId="165" fontId="1" fillId="0" borderId="0" xfId="1" applyNumberFormat="1" applyFont="1" applyFill="1" applyBorder="1" applyAlignment="1">
      <alignment horizontal="center"/>
    </xf>
    <xf numFmtId="165" fontId="4" fillId="0" borderId="0" xfId="0" applyNumberFormat="1" applyFont="1" applyFill="1" applyBorder="1"/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166" fontId="5" fillId="0" borderId="15" xfId="0" applyNumberFormat="1" applyFont="1" applyFill="1" applyBorder="1" applyAlignment="1">
      <alignment horizontal="center" vertical="center"/>
    </xf>
    <xf numFmtId="166" fontId="5" fillId="0" borderId="16" xfId="0" applyNumberFormat="1" applyFont="1" applyFill="1" applyBorder="1" applyAlignment="1">
      <alignment horizontal="center" vertical="center"/>
    </xf>
    <xf numFmtId="166" fontId="11" fillId="0" borderId="15" xfId="0" applyNumberFormat="1" applyFont="1" applyFill="1" applyBorder="1" applyAlignment="1">
      <alignment horizontal="center" vertical="center"/>
    </xf>
    <xf numFmtId="166" fontId="11" fillId="0" borderId="16" xfId="0" applyNumberFormat="1" applyFont="1" applyFill="1" applyBorder="1" applyAlignment="1">
      <alignment horizontal="center" vertical="center"/>
    </xf>
    <xf numFmtId="166" fontId="11" fillId="0" borderId="36" xfId="0" applyNumberFormat="1" applyFont="1" applyFill="1" applyBorder="1" applyAlignment="1">
      <alignment horizontal="center" vertical="center"/>
    </xf>
    <xf numFmtId="166" fontId="11" fillId="0" borderId="1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 wrapText="1"/>
    </xf>
    <xf numFmtId="165" fontId="5" fillId="2" borderId="36" xfId="1" applyNumberFormat="1" applyFont="1" applyFill="1" applyBorder="1" applyAlignment="1">
      <alignment horizontal="center" vertical="center"/>
    </xf>
    <xf numFmtId="165" fontId="5" fillId="2" borderId="10" xfId="1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166" fontId="4" fillId="2" borderId="15" xfId="2" applyNumberFormat="1" applyFont="1" applyFill="1" applyBorder="1" applyAlignment="1">
      <alignment horizontal="center"/>
    </xf>
    <xf numFmtId="166" fontId="4" fillId="2" borderId="16" xfId="2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4" fontId="4" fillId="0" borderId="0" xfId="0" applyNumberFormat="1" applyFont="1" applyFill="1"/>
    <xf numFmtId="49" fontId="2" fillId="0" borderId="0" xfId="0" applyNumberFormat="1" applyFont="1" applyFill="1" applyBorder="1" applyAlignment="1">
      <alignment wrapText="1"/>
    </xf>
    <xf numFmtId="49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vertical="top"/>
    </xf>
    <xf numFmtId="0" fontId="7" fillId="0" borderId="39" xfId="0" applyFont="1" applyFill="1" applyBorder="1" applyAlignment="1">
      <alignment horizontal="center" vertical="center" wrapText="1"/>
    </xf>
    <xf numFmtId="165" fontId="4" fillId="0" borderId="10" xfId="1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165" fontId="5" fillId="2" borderId="31" xfId="1" applyNumberFormat="1" applyFont="1" applyFill="1" applyBorder="1" applyAlignment="1">
      <alignment horizontal="center" vertical="center"/>
    </xf>
    <xf numFmtId="165" fontId="4" fillId="2" borderId="20" xfId="1" applyNumberFormat="1" applyFont="1" applyFill="1" applyBorder="1" applyAlignment="1">
      <alignment horizontal="center" vertical="center"/>
    </xf>
    <xf numFmtId="167" fontId="5" fillId="2" borderId="16" xfId="1" applyNumberFormat="1" applyFont="1" applyFill="1" applyBorder="1" applyAlignment="1">
      <alignment horizontal="center" vertical="center"/>
    </xf>
    <xf numFmtId="167" fontId="9" fillId="3" borderId="16" xfId="0" applyNumberFormat="1" applyFont="1" applyFill="1" applyBorder="1" applyAlignment="1">
      <alignment horizontal="center" vertical="center"/>
    </xf>
    <xf numFmtId="167" fontId="5" fillId="2" borderId="10" xfId="1" applyNumberFormat="1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49" fontId="5" fillId="0" borderId="44" xfId="0" applyNumberFormat="1" applyFont="1" applyFill="1" applyBorder="1" applyAlignment="1">
      <alignment horizontal="center" vertical="center"/>
    </xf>
    <xf numFmtId="49" fontId="5" fillId="0" borderId="45" xfId="0" applyNumberFormat="1" applyFont="1" applyFill="1" applyBorder="1" applyAlignment="1">
      <alignment vertical="center" wrapText="1"/>
    </xf>
    <xf numFmtId="165" fontId="5" fillId="0" borderId="45" xfId="0" applyNumberFormat="1" applyFont="1" applyFill="1" applyBorder="1" applyAlignment="1">
      <alignment vertical="center" wrapText="1"/>
    </xf>
    <xf numFmtId="165" fontId="4" fillId="0" borderId="46" xfId="0" applyNumberFormat="1" applyFont="1" applyFill="1" applyBorder="1" applyAlignment="1">
      <alignment vertical="center"/>
    </xf>
    <xf numFmtId="49" fontId="5" fillId="0" borderId="47" xfId="0" applyNumberFormat="1" applyFont="1" applyFill="1" applyBorder="1" applyAlignment="1">
      <alignment horizontal="center" vertical="center"/>
    </xf>
    <xf numFmtId="49" fontId="5" fillId="0" borderId="48" xfId="0" applyNumberFormat="1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center" vertical="center"/>
    </xf>
    <xf numFmtId="165" fontId="5" fillId="0" borderId="48" xfId="1" applyNumberFormat="1" applyFont="1" applyFill="1" applyBorder="1" applyAlignment="1">
      <alignment horizontal="center" vertical="center"/>
    </xf>
    <xf numFmtId="165" fontId="5" fillId="0" borderId="49" xfId="1" applyNumberFormat="1" applyFont="1" applyFill="1" applyBorder="1" applyAlignment="1">
      <alignment horizontal="center" vertical="center"/>
    </xf>
    <xf numFmtId="165" fontId="5" fillId="0" borderId="50" xfId="1" applyNumberFormat="1" applyFont="1" applyFill="1" applyBorder="1" applyAlignment="1">
      <alignment horizontal="center" vertical="center"/>
    </xf>
    <xf numFmtId="49" fontId="4" fillId="0" borderId="51" xfId="0" applyNumberFormat="1" applyFont="1" applyFill="1" applyBorder="1" applyAlignment="1">
      <alignment horizontal="center" vertical="center"/>
    </xf>
    <xf numFmtId="49" fontId="4" fillId="0" borderId="52" xfId="0" applyNumberFormat="1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horizontal="center" vertical="center"/>
    </xf>
    <xf numFmtId="165" fontId="4" fillId="0" borderId="52" xfId="1" applyNumberFormat="1" applyFont="1" applyFill="1" applyBorder="1" applyAlignment="1">
      <alignment horizontal="center" vertical="center"/>
    </xf>
    <xf numFmtId="165" fontId="4" fillId="0" borderId="53" xfId="1" applyNumberFormat="1" applyFont="1" applyFill="1" applyBorder="1" applyAlignment="1">
      <alignment horizontal="center" vertical="center"/>
    </xf>
    <xf numFmtId="165" fontId="4" fillId="0" borderId="54" xfId="1" applyNumberFormat="1" applyFont="1" applyFill="1" applyBorder="1" applyAlignment="1">
      <alignment horizontal="center" vertical="center"/>
    </xf>
    <xf numFmtId="165" fontId="4" fillId="0" borderId="55" xfId="1" applyNumberFormat="1" applyFont="1" applyFill="1" applyBorder="1" applyAlignment="1">
      <alignment horizontal="center" vertical="center"/>
    </xf>
    <xf numFmtId="49" fontId="4" fillId="0" borderId="56" xfId="0" applyNumberFormat="1" applyFont="1" applyFill="1" applyBorder="1" applyAlignment="1">
      <alignment horizontal="center" vertical="center"/>
    </xf>
    <xf numFmtId="49" fontId="4" fillId="0" borderId="57" xfId="0" applyNumberFormat="1" applyFont="1" applyFill="1" applyBorder="1" applyAlignment="1">
      <alignment horizontal="left" vertical="center" wrapText="1"/>
    </xf>
    <xf numFmtId="0" fontId="4" fillId="0" borderId="57" xfId="0" applyFont="1" applyFill="1" applyBorder="1" applyAlignment="1">
      <alignment horizontal="center" vertical="center"/>
    </xf>
    <xf numFmtId="165" fontId="4" fillId="0" borderId="57" xfId="1" applyNumberFormat="1" applyFont="1" applyFill="1" applyBorder="1" applyAlignment="1">
      <alignment horizontal="center" vertical="center"/>
    </xf>
    <xf numFmtId="165" fontId="4" fillId="0" borderId="58" xfId="1" applyNumberFormat="1" applyFont="1" applyFill="1" applyBorder="1" applyAlignment="1">
      <alignment horizontal="center" vertical="center"/>
    </xf>
    <xf numFmtId="165" fontId="4" fillId="0" borderId="59" xfId="1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 wrapText="1" indent="1"/>
    </xf>
    <xf numFmtId="0" fontId="4" fillId="0" borderId="12" xfId="0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0" fontId="5" fillId="0" borderId="66" xfId="0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165" fontId="5" fillId="4" borderId="43" xfId="1" applyNumberFormat="1" applyFont="1" applyFill="1" applyBorder="1" applyAlignment="1">
      <alignment horizontal="center" vertical="center"/>
    </xf>
    <xf numFmtId="165" fontId="5" fillId="4" borderId="4" xfId="1" applyNumberFormat="1" applyFont="1" applyFill="1" applyBorder="1" applyAlignment="1">
      <alignment horizontal="center" vertical="center"/>
    </xf>
    <xf numFmtId="165" fontId="5" fillId="4" borderId="39" xfId="1" applyNumberFormat="1" applyFont="1" applyFill="1" applyBorder="1" applyAlignment="1">
      <alignment horizontal="center" vertical="center"/>
    </xf>
    <xf numFmtId="165" fontId="5" fillId="4" borderId="18" xfId="1" applyNumberFormat="1" applyFont="1" applyFill="1" applyBorder="1" applyAlignment="1">
      <alignment horizontal="center" vertical="center"/>
    </xf>
    <xf numFmtId="165" fontId="5" fillId="4" borderId="19" xfId="1" applyNumberFormat="1" applyFont="1" applyFill="1" applyBorder="1" applyAlignment="1">
      <alignment horizontal="center" vertical="center"/>
    </xf>
    <xf numFmtId="165" fontId="4" fillId="0" borderId="16" xfId="0" applyNumberFormat="1" applyFont="1" applyFill="1" applyBorder="1" applyAlignment="1">
      <alignment horizontal="center" vertical="center"/>
    </xf>
    <xf numFmtId="165" fontId="4" fillId="4" borderId="18" xfId="1" applyNumberFormat="1" applyFont="1" applyFill="1" applyBorder="1" applyAlignment="1">
      <alignment horizontal="center" vertical="center"/>
    </xf>
    <xf numFmtId="165" fontId="4" fillId="4" borderId="19" xfId="1" applyNumberFormat="1" applyFont="1" applyFill="1" applyBorder="1" applyAlignment="1">
      <alignment horizontal="center" vertical="center"/>
    </xf>
    <xf numFmtId="165" fontId="4" fillId="4" borderId="16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65" fontId="4" fillId="0" borderId="15" xfId="1" applyNumberFormat="1" applyFont="1" applyFill="1" applyBorder="1" applyAlignment="1">
      <alignment horizontal="center" vertical="center"/>
    </xf>
    <xf numFmtId="165" fontId="4" fillId="0" borderId="32" xfId="1" applyNumberFormat="1" applyFont="1" applyFill="1" applyBorder="1" applyAlignment="1">
      <alignment horizontal="center" vertical="center"/>
    </xf>
    <xf numFmtId="165" fontId="4" fillId="0" borderId="16" xfId="1" applyNumberFormat="1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168" fontId="4" fillId="0" borderId="0" xfId="3" applyNumberFormat="1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right" wrapText="1"/>
    </xf>
    <xf numFmtId="0" fontId="17" fillId="0" borderId="0" xfId="0" applyFont="1" applyFill="1" applyAlignment="1">
      <alignment horizontal="center" vertical="center" wrapText="1"/>
    </xf>
    <xf numFmtId="0" fontId="18" fillId="0" borderId="60" xfId="0" applyFont="1" applyFill="1" applyBorder="1" applyAlignment="1">
      <alignment horizontal="center" vertical="center" wrapText="1"/>
    </xf>
    <xf numFmtId="0" fontId="18" fillId="0" borderId="72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left" vertical="center" wrapText="1"/>
    </xf>
    <xf numFmtId="166" fontId="21" fillId="0" borderId="74" xfId="4" applyNumberFormat="1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left" vertical="center" wrapText="1"/>
    </xf>
    <xf numFmtId="0" fontId="20" fillId="0" borderId="26" xfId="0" applyFont="1" applyFill="1" applyBorder="1" applyAlignment="1">
      <alignment horizontal="left" vertical="center" wrapText="1"/>
    </xf>
    <xf numFmtId="166" fontId="21" fillId="0" borderId="76" xfId="4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20" fillId="0" borderId="0" xfId="0" applyFont="1" applyFill="1"/>
    <xf numFmtId="0" fontId="20" fillId="0" borderId="0" xfId="0" applyFont="1" applyFill="1" applyBorder="1"/>
    <xf numFmtId="49" fontId="3" fillId="0" borderId="0" xfId="0" applyNumberFormat="1" applyFont="1" applyFill="1" applyBorder="1" applyAlignment="1">
      <alignment wrapText="1"/>
    </xf>
    <xf numFmtId="0" fontId="24" fillId="0" borderId="0" xfId="0" applyFont="1"/>
    <xf numFmtId="0" fontId="4" fillId="0" borderId="0" xfId="115" applyFont="1" applyFill="1"/>
    <xf numFmtId="49" fontId="2" fillId="0" borderId="0" xfId="115" applyNumberFormat="1" applyFont="1" applyFill="1" applyBorder="1" applyAlignment="1">
      <alignment horizontal="center" vertical="center" wrapText="1"/>
    </xf>
    <xf numFmtId="0" fontId="57" fillId="4" borderId="0" xfId="115" applyFont="1" applyFill="1"/>
    <xf numFmtId="0" fontId="4" fillId="0" borderId="0" xfId="115" applyFont="1" applyFill="1" applyBorder="1"/>
    <xf numFmtId="0" fontId="58" fillId="4" borderId="87" xfId="115" applyFont="1" applyFill="1" applyBorder="1" applyAlignment="1">
      <alignment horizontal="center" wrapText="1"/>
    </xf>
    <xf numFmtId="1" fontId="58" fillId="4" borderId="87" xfId="115" applyNumberFormat="1" applyFont="1" applyFill="1" applyBorder="1" applyAlignment="1">
      <alignment horizontal="center" wrapText="1"/>
    </xf>
    <xf numFmtId="0" fontId="58" fillId="4" borderId="87" xfId="115" applyFont="1" applyFill="1" applyBorder="1" applyAlignment="1">
      <alignment horizontal="center" vertical="top" wrapText="1"/>
    </xf>
    <xf numFmtId="166" fontId="6" fillId="0" borderId="15" xfId="115" applyNumberFormat="1" applyFill="1" applyBorder="1"/>
    <xf numFmtId="166" fontId="4" fillId="0" borderId="0" xfId="115" applyNumberFormat="1" applyFont="1" applyFill="1"/>
    <xf numFmtId="0" fontId="58" fillId="4" borderId="0" xfId="115" applyFont="1" applyFill="1" applyBorder="1" applyAlignment="1">
      <alignment horizontal="center" vertical="top" wrapText="1"/>
    </xf>
    <xf numFmtId="4" fontId="58" fillId="4" borderId="0" xfId="1" applyNumberFormat="1" applyFont="1" applyFill="1" applyBorder="1" applyAlignment="1">
      <alignment horizontal="center" vertical="center" wrapText="1"/>
    </xf>
    <xf numFmtId="164" fontId="4" fillId="0" borderId="0" xfId="115" applyNumberFormat="1" applyFont="1" applyFill="1"/>
    <xf numFmtId="49" fontId="4" fillId="0" borderId="0" xfId="115" applyNumberFormat="1" applyFont="1" applyFill="1"/>
    <xf numFmtId="0" fontId="4" fillId="0" borderId="0" xfId="115" applyFont="1" applyFill="1" applyAlignment="1">
      <alignment horizontal="center"/>
    </xf>
    <xf numFmtId="166" fontId="6" fillId="0" borderId="0" xfId="115" applyNumberFormat="1" applyFill="1" applyBorder="1"/>
    <xf numFmtId="0" fontId="4" fillId="4" borderId="0" xfId="115" applyFont="1" applyFill="1"/>
    <xf numFmtId="0" fontId="60" fillId="4" borderId="0" xfId="115" applyFont="1" applyFill="1"/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9" fontId="7" fillId="2" borderId="23" xfId="0" applyNumberFormat="1" applyFont="1" applyFill="1" applyBorder="1" applyAlignment="1">
      <alignment horizontal="center" vertical="center" wrapText="1"/>
    </xf>
    <xf numFmtId="49" fontId="7" fillId="2" borderId="24" xfId="0" applyNumberFormat="1" applyFont="1" applyFill="1" applyBorder="1" applyAlignment="1">
      <alignment horizontal="center" vertical="center" wrapText="1"/>
    </xf>
    <xf numFmtId="49" fontId="7" fillId="2" borderId="26" xfId="0" applyNumberFormat="1" applyFont="1" applyFill="1" applyBorder="1" applyAlignment="1">
      <alignment horizontal="center" vertical="center" wrapText="1"/>
    </xf>
    <xf numFmtId="49" fontId="7" fillId="2" borderId="27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2" borderId="28" xfId="0" applyNumberFormat="1" applyFont="1" applyFill="1" applyBorder="1" applyAlignment="1">
      <alignment horizontal="left" wrapText="1"/>
    </xf>
    <xf numFmtId="0" fontId="4" fillId="2" borderId="29" xfId="0" applyFont="1" applyFill="1" applyBorder="1"/>
    <xf numFmtId="49" fontId="4" fillId="2" borderId="17" xfId="0" applyNumberFormat="1" applyFont="1" applyFill="1" applyBorder="1" applyAlignment="1">
      <alignment horizontal="left" wrapText="1"/>
    </xf>
    <xf numFmtId="49" fontId="4" fillId="2" borderId="18" xfId="0" applyNumberFormat="1" applyFont="1" applyFill="1" applyBorder="1" applyAlignment="1">
      <alignment horizontal="left" wrapText="1"/>
    </xf>
    <xf numFmtId="49" fontId="4" fillId="2" borderId="14" xfId="0" applyNumberFormat="1" applyFont="1" applyFill="1" applyBorder="1" applyAlignment="1">
      <alignment horizontal="left" wrapText="1"/>
    </xf>
    <xf numFmtId="49" fontId="4" fillId="2" borderId="15" xfId="0" applyNumberFormat="1" applyFont="1" applyFill="1" applyBorder="1" applyAlignment="1">
      <alignment horizontal="left" wrapText="1"/>
    </xf>
    <xf numFmtId="49" fontId="4" fillId="2" borderId="35" xfId="0" applyNumberFormat="1" applyFont="1" applyFill="1" applyBorder="1" applyAlignment="1">
      <alignment horizontal="left" wrapText="1"/>
    </xf>
    <xf numFmtId="49" fontId="4" fillId="2" borderId="36" xfId="0" applyNumberFormat="1" applyFont="1" applyFill="1" applyBorder="1" applyAlignment="1">
      <alignment horizontal="left" wrapText="1"/>
    </xf>
    <xf numFmtId="49" fontId="11" fillId="2" borderId="35" xfId="0" applyNumberFormat="1" applyFont="1" applyFill="1" applyBorder="1" applyAlignment="1">
      <alignment horizontal="left" wrapText="1"/>
    </xf>
    <xf numFmtId="49" fontId="11" fillId="2" borderId="36" xfId="0" applyNumberFormat="1" applyFont="1" applyFill="1" applyBorder="1" applyAlignment="1">
      <alignment horizontal="left" wrapText="1"/>
    </xf>
    <xf numFmtId="164" fontId="7" fillId="2" borderId="23" xfId="0" applyNumberFormat="1" applyFont="1" applyFill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horizontal="center" vertical="center" wrapText="1"/>
    </xf>
    <xf numFmtId="164" fontId="7" fillId="2" borderId="26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4" fontId="12" fillId="2" borderId="7" xfId="0" applyNumberFormat="1" applyFont="1" applyFill="1" applyBorder="1" applyAlignment="1">
      <alignment horizontal="left" vertical="center" wrapText="1"/>
    </xf>
    <xf numFmtId="164" fontId="12" fillId="2" borderId="8" xfId="0" applyNumberFormat="1" applyFont="1" applyFill="1" applyBorder="1" applyAlignment="1">
      <alignment horizontal="left" vertical="center" wrapText="1"/>
    </xf>
    <xf numFmtId="164" fontId="11" fillId="2" borderId="17" xfId="0" applyNumberFormat="1" applyFont="1" applyFill="1" applyBorder="1" applyAlignment="1">
      <alignment horizontal="left" vertical="center" wrapText="1"/>
    </xf>
    <xf numFmtId="164" fontId="11" fillId="2" borderId="18" xfId="0" applyNumberFormat="1" applyFont="1" applyFill="1" applyBorder="1" applyAlignment="1">
      <alignment horizontal="left" vertical="center" wrapText="1"/>
    </xf>
    <xf numFmtId="164" fontId="11" fillId="2" borderId="14" xfId="0" applyNumberFormat="1" applyFont="1" applyFill="1" applyBorder="1" applyAlignment="1">
      <alignment horizontal="left" vertical="center" wrapText="1"/>
    </xf>
    <xf numFmtId="164" fontId="11" fillId="2" borderId="15" xfId="0" applyNumberFormat="1" applyFont="1" applyFill="1" applyBorder="1" applyAlignment="1">
      <alignment horizontal="left" vertical="center" wrapText="1"/>
    </xf>
    <xf numFmtId="167" fontId="5" fillId="2" borderId="32" xfId="0" applyNumberFormat="1" applyFont="1" applyFill="1" applyBorder="1" applyAlignment="1">
      <alignment horizontal="center" vertical="center"/>
    </xf>
    <xf numFmtId="167" fontId="5" fillId="2" borderId="34" xfId="0" applyNumberFormat="1" applyFont="1" applyFill="1" applyBorder="1" applyAlignment="1">
      <alignment horizontal="center" vertical="center"/>
    </xf>
    <xf numFmtId="49" fontId="5" fillId="2" borderId="28" xfId="0" applyNumberFormat="1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vertical="center"/>
    </xf>
    <xf numFmtId="49" fontId="4" fillId="2" borderId="17" xfId="0" applyNumberFormat="1" applyFont="1" applyFill="1" applyBorder="1" applyAlignment="1">
      <alignment horizontal="left" vertical="center" wrapText="1"/>
    </xf>
    <xf numFmtId="49" fontId="4" fillId="2" borderId="18" xfId="0" applyNumberFormat="1" applyFont="1" applyFill="1" applyBorder="1" applyAlignment="1">
      <alignment horizontal="left" vertical="center" wrapText="1"/>
    </xf>
    <xf numFmtId="49" fontId="4" fillId="2" borderId="14" xfId="0" applyNumberFormat="1" applyFont="1" applyFill="1" applyBorder="1" applyAlignment="1">
      <alignment horizontal="left" vertical="center" wrapText="1"/>
    </xf>
    <xf numFmtId="49" fontId="4" fillId="2" borderId="15" xfId="0" applyNumberFormat="1" applyFont="1" applyFill="1" applyBorder="1" applyAlignment="1">
      <alignment horizontal="left" vertical="center" wrapText="1"/>
    </xf>
    <xf numFmtId="49" fontId="4" fillId="2" borderId="35" xfId="0" applyNumberFormat="1" applyFont="1" applyFill="1" applyBorder="1" applyAlignment="1">
      <alignment horizontal="left" vertical="center" wrapText="1"/>
    </xf>
    <xf numFmtId="49" fontId="4" fillId="2" borderId="36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wrapText="1"/>
    </xf>
    <xf numFmtId="0" fontId="4" fillId="0" borderId="0" xfId="0" applyNumberFormat="1" applyFont="1" applyFill="1" applyBorder="1" applyAlignment="1">
      <alignment horizontal="left" wrapText="1"/>
    </xf>
    <xf numFmtId="49" fontId="4" fillId="2" borderId="40" xfId="0" applyNumberFormat="1" applyFont="1" applyFill="1" applyBorder="1" applyAlignment="1">
      <alignment horizontal="left" vertical="center" wrapText="1"/>
    </xf>
    <xf numFmtId="49" fontId="4" fillId="2" borderId="41" xfId="0" applyNumberFormat="1" applyFont="1" applyFill="1" applyBorder="1" applyAlignment="1">
      <alignment horizontal="left" vertical="center" wrapText="1"/>
    </xf>
    <xf numFmtId="49" fontId="4" fillId="0" borderId="17" xfId="0" applyNumberFormat="1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center"/>
    </xf>
    <xf numFmtId="164" fontId="7" fillId="0" borderId="42" xfId="0" applyNumberFormat="1" applyFont="1" applyFill="1" applyBorder="1" applyAlignment="1">
      <alignment horizontal="center" vertical="center" wrapText="1"/>
    </xf>
    <xf numFmtId="164" fontId="7" fillId="0" borderId="35" xfId="0" applyNumberFormat="1" applyFont="1" applyFill="1" applyBorder="1" applyAlignment="1">
      <alignment horizontal="center" vertical="center" wrapText="1"/>
    </xf>
    <xf numFmtId="49" fontId="7" fillId="0" borderId="43" xfId="0" applyNumberFormat="1" applyFont="1" applyFill="1" applyBorder="1" applyAlignment="1">
      <alignment horizontal="center" vertical="center" wrapText="1"/>
    </xf>
    <xf numFmtId="49" fontId="7" fillId="0" borderId="36" xfId="0" applyNumberFormat="1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49" fontId="7" fillId="0" borderId="60" xfId="0" applyNumberFormat="1" applyFont="1" applyFill="1" applyBorder="1" applyAlignment="1">
      <alignment horizontal="left" wrapText="1"/>
    </xf>
    <xf numFmtId="49" fontId="7" fillId="0" borderId="61" xfId="0" applyNumberFormat="1" applyFont="1" applyFill="1" applyBorder="1" applyAlignment="1">
      <alignment horizontal="left" wrapText="1"/>
    </xf>
    <xf numFmtId="49" fontId="7" fillId="0" borderId="62" xfId="0" applyNumberFormat="1" applyFont="1" applyFill="1" applyBorder="1" applyAlignment="1">
      <alignment horizontal="left" wrapText="1"/>
    </xf>
    <xf numFmtId="49" fontId="7" fillId="0" borderId="23" xfId="0" applyNumberFormat="1" applyFont="1" applyFill="1" applyBorder="1" applyAlignment="1">
      <alignment horizontal="center" vertical="center" wrapText="1"/>
    </xf>
    <xf numFmtId="49" fontId="7" fillId="0" borderId="24" xfId="0" applyNumberFormat="1" applyFont="1" applyFill="1" applyBorder="1" applyAlignment="1">
      <alignment horizontal="center" vertical="center" wrapText="1"/>
    </xf>
    <xf numFmtId="49" fontId="7" fillId="0" borderId="63" xfId="0" applyNumberFormat="1" applyFont="1" applyFill="1" applyBorder="1" applyAlignment="1">
      <alignment horizontal="center" vertical="center" wrapText="1"/>
    </xf>
    <xf numFmtId="49" fontId="7" fillId="0" borderId="6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vertical="center" wrapText="1"/>
    </xf>
    <xf numFmtId="49" fontId="5" fillId="0" borderId="69" xfId="0" applyNumberFormat="1" applyFont="1" applyFill="1" applyBorder="1" applyAlignment="1">
      <alignment vertical="center" wrapText="1"/>
    </xf>
    <xf numFmtId="49" fontId="4" fillId="0" borderId="40" xfId="0" applyNumberFormat="1" applyFont="1" applyFill="1" applyBorder="1" applyAlignment="1">
      <alignment horizontal="center" vertical="center" wrapText="1"/>
    </xf>
    <xf numFmtId="49" fontId="4" fillId="0" borderId="41" xfId="0" applyNumberFormat="1" applyFont="1" applyFill="1" applyBorder="1" applyAlignment="1">
      <alignment horizontal="center" vertical="center" wrapText="1"/>
    </xf>
    <xf numFmtId="165" fontId="9" fillId="0" borderId="70" xfId="0" applyNumberFormat="1" applyFont="1" applyFill="1" applyBorder="1" applyAlignment="1">
      <alignment horizontal="center" vertical="center" textRotation="90" wrapText="1"/>
    </xf>
    <xf numFmtId="0" fontId="14" fillId="0" borderId="64" xfId="0" applyFont="1" applyBorder="1" applyAlignment="1">
      <alignment horizontal="center" vertical="center" textRotation="90" wrapText="1"/>
    </xf>
    <xf numFmtId="0" fontId="14" fillId="0" borderId="71" xfId="0" applyFont="1" applyBorder="1" applyAlignment="1">
      <alignment horizontal="center" vertical="center" textRotation="90" wrapText="1"/>
    </xf>
    <xf numFmtId="49" fontId="4" fillId="0" borderId="40" xfId="0" applyNumberFormat="1" applyFont="1" applyFill="1" applyBorder="1" applyAlignment="1">
      <alignment vertical="center" wrapText="1"/>
    </xf>
    <xf numFmtId="49" fontId="4" fillId="0" borderId="41" xfId="0" applyNumberFormat="1" applyFont="1" applyFill="1" applyBorder="1" applyAlignment="1">
      <alignment vertical="center" wrapText="1"/>
    </xf>
    <xf numFmtId="167" fontId="4" fillId="0" borderId="32" xfId="0" applyNumberFormat="1" applyFont="1" applyFill="1" applyBorder="1" applyAlignment="1">
      <alignment horizontal="center" vertical="center"/>
    </xf>
    <xf numFmtId="167" fontId="4" fillId="0" borderId="33" xfId="0" applyNumberFormat="1" applyFont="1" applyFill="1" applyBorder="1" applyAlignment="1">
      <alignment horizontal="center" vertical="center"/>
    </xf>
    <xf numFmtId="167" fontId="4" fillId="0" borderId="34" xfId="0" applyNumberFormat="1" applyFont="1" applyFill="1" applyBorder="1" applyAlignment="1">
      <alignment horizontal="center" vertical="center"/>
    </xf>
    <xf numFmtId="49" fontId="4" fillId="0" borderId="35" xfId="0" applyNumberFormat="1" applyFont="1" applyFill="1" applyBorder="1" applyAlignment="1">
      <alignment vertical="center" wrapText="1"/>
    </xf>
    <xf numFmtId="49" fontId="4" fillId="0" borderId="36" xfId="0" applyNumberFormat="1" applyFont="1" applyFill="1" applyBorder="1" applyAlignment="1">
      <alignment vertical="center" wrapText="1"/>
    </xf>
    <xf numFmtId="167" fontId="4" fillId="0" borderId="9" xfId="0" applyNumberFormat="1" applyFont="1" applyFill="1" applyBorder="1" applyAlignment="1">
      <alignment horizontal="center" vertical="center" wrapText="1"/>
    </xf>
    <xf numFmtId="167" fontId="4" fillId="0" borderId="37" xfId="0" applyNumberFormat="1" applyFont="1" applyFill="1" applyBorder="1" applyAlignment="1">
      <alignment horizontal="center" vertical="center" wrapText="1"/>
    </xf>
    <xf numFmtId="167" fontId="4" fillId="0" borderId="38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19" fillId="0" borderId="40" xfId="0" applyFont="1" applyFill="1" applyBorder="1" applyAlignment="1">
      <alignment horizontal="left" vertical="center" wrapText="1"/>
    </xf>
    <xf numFmtId="0" fontId="19" fillId="0" borderId="33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1" xfId="0" applyFont="1" applyFill="1" applyBorder="1" applyAlignment="1">
      <alignment wrapText="1"/>
    </xf>
    <xf numFmtId="0" fontId="18" fillId="0" borderId="60" xfId="0" applyFont="1" applyFill="1" applyBorder="1" applyAlignment="1">
      <alignment horizontal="center" vertical="center" wrapText="1"/>
    </xf>
    <xf numFmtId="0" fontId="18" fillId="0" borderId="61" xfId="0" applyFont="1" applyFill="1" applyBorder="1" applyAlignment="1">
      <alignment horizontal="center" vertical="center" wrapText="1"/>
    </xf>
    <xf numFmtId="0" fontId="18" fillId="0" borderId="62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73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center"/>
    </xf>
    <xf numFmtId="0" fontId="22" fillId="0" borderId="75" xfId="0" applyFont="1" applyBorder="1" applyAlignment="1">
      <alignment horizontal="left" vertical="center" wrapText="1"/>
    </xf>
    <xf numFmtId="0" fontId="22" fillId="0" borderId="37" xfId="0" applyFont="1" applyBorder="1" applyAlignment="1">
      <alignment horizontal="left" vertical="center" wrapText="1"/>
    </xf>
    <xf numFmtId="0" fontId="22" fillId="0" borderId="38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wrapText="1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right" vertical="center"/>
    </xf>
    <xf numFmtId="0" fontId="58" fillId="4" borderId="87" xfId="115" applyFont="1" applyFill="1" applyBorder="1" applyAlignment="1">
      <alignment horizontal="center" wrapText="1"/>
    </xf>
    <xf numFmtId="0" fontId="59" fillId="4" borderId="87" xfId="115" applyFont="1" applyFill="1" applyBorder="1" applyAlignment="1">
      <alignment horizontal="center" vertical="top" wrapText="1"/>
    </xf>
    <xf numFmtId="0" fontId="57" fillId="4" borderId="45" xfId="115" applyFont="1" applyFill="1" applyBorder="1" applyAlignment="1">
      <alignment horizontal="left" vertical="center" wrapText="1"/>
    </xf>
    <xf numFmtId="165" fontId="57" fillId="4" borderId="45" xfId="1" applyNumberFormat="1" applyFont="1" applyFill="1" applyBorder="1" applyAlignment="1">
      <alignment horizontal="center" vertical="center" wrapText="1"/>
    </xf>
    <xf numFmtId="49" fontId="58" fillId="4" borderId="67" xfId="115" applyNumberFormat="1" applyFont="1" applyFill="1" applyBorder="1" applyAlignment="1">
      <alignment horizontal="center" vertical="center" wrapText="1"/>
    </xf>
    <xf numFmtId="49" fontId="58" fillId="4" borderId="88" xfId="115" applyNumberFormat="1" applyFont="1" applyFill="1" applyBorder="1" applyAlignment="1">
      <alignment horizontal="center" vertical="center" wrapText="1"/>
    </xf>
    <xf numFmtId="49" fontId="58" fillId="4" borderId="70" xfId="115" applyNumberFormat="1" applyFont="1" applyFill="1" applyBorder="1" applyAlignment="1">
      <alignment horizontal="center" vertical="center" wrapText="1"/>
    </xf>
    <xf numFmtId="49" fontId="58" fillId="4" borderId="19" xfId="115" applyNumberFormat="1" applyFont="1" applyFill="1" applyBorder="1" applyAlignment="1">
      <alignment horizontal="center" vertical="center" wrapText="1"/>
    </xf>
    <xf numFmtId="49" fontId="58" fillId="4" borderId="45" xfId="115" applyNumberFormat="1" applyFont="1" applyFill="1" applyBorder="1" applyAlignment="1">
      <alignment horizontal="center" vertical="center" wrapText="1"/>
    </xf>
    <xf numFmtId="49" fontId="58" fillId="4" borderId="71" xfId="115" applyNumberFormat="1" applyFont="1" applyFill="1" applyBorder="1" applyAlignment="1">
      <alignment horizontal="center" vertical="center" wrapText="1"/>
    </xf>
    <xf numFmtId="0" fontId="58" fillId="4" borderId="15" xfId="115" applyFont="1" applyFill="1" applyBorder="1" applyAlignment="1">
      <alignment horizontal="center" vertical="center" wrapText="1"/>
    </xf>
    <xf numFmtId="0" fontId="58" fillId="4" borderId="15" xfId="115" applyFont="1" applyFill="1" applyBorder="1" applyAlignment="1">
      <alignment horizontal="center" vertical="center"/>
    </xf>
    <xf numFmtId="49" fontId="58" fillId="4" borderId="32" xfId="115" applyNumberFormat="1" applyFont="1" applyFill="1" applyBorder="1" applyAlignment="1">
      <alignment horizontal="left" wrapText="1"/>
    </xf>
    <xf numFmtId="49" fontId="58" fillId="4" borderId="33" xfId="115" applyNumberFormat="1" applyFont="1" applyFill="1" applyBorder="1" applyAlignment="1">
      <alignment horizontal="left" wrapText="1"/>
    </xf>
    <xf numFmtId="49" fontId="58" fillId="4" borderId="41" xfId="115" applyNumberFormat="1" applyFont="1" applyFill="1" applyBorder="1" applyAlignment="1">
      <alignment horizontal="left" wrapText="1"/>
    </xf>
    <xf numFmtId="4" fontId="58" fillId="4" borderId="15" xfId="1" applyNumberFormat="1" applyFont="1" applyFill="1" applyBorder="1" applyAlignment="1">
      <alignment horizontal="center"/>
    </xf>
    <xf numFmtId="4" fontId="58" fillId="4" borderId="32" xfId="1" applyNumberFormat="1" applyFont="1" applyFill="1" applyBorder="1" applyAlignment="1">
      <alignment horizontal="center"/>
    </xf>
    <xf numFmtId="4" fontId="58" fillId="4" borderId="41" xfId="1" applyNumberFormat="1" applyFont="1" applyFill="1" applyBorder="1" applyAlignment="1">
      <alignment horizontal="center"/>
    </xf>
    <xf numFmtId="49" fontId="2" fillId="0" borderId="0" xfId="115" applyNumberFormat="1" applyFont="1" applyFill="1" applyAlignment="1">
      <alignment horizontal="center" vertical="center"/>
    </xf>
    <xf numFmtId="49" fontId="2" fillId="0" borderId="0" xfId="115" applyNumberFormat="1" applyFont="1" applyFill="1" applyBorder="1" applyAlignment="1">
      <alignment horizontal="center" vertical="center" wrapText="1"/>
    </xf>
    <xf numFmtId="164" fontId="2" fillId="0" borderId="0" xfId="115" applyNumberFormat="1" applyFont="1" applyFill="1" applyAlignment="1">
      <alignment horizontal="center" vertical="center" wrapText="1"/>
    </xf>
  </cellXfs>
  <cellStyles count="426">
    <cellStyle name="_x0004_" xfId="5"/>
    <cellStyle name=" 1" xfId="6"/>
    <cellStyle name="?" xfId="7"/>
    <cellStyle name="? 2" xfId="8"/>
    <cellStyle name="? 3" xfId="9"/>
    <cellStyle name="_~7107767" xfId="10"/>
    <cellStyle name="_1,3,4,5,7(1-2),8,10,11,12" xfId="11"/>
    <cellStyle name="_ПР_1-8_17.04.09" xfId="12"/>
    <cellStyle name="_Прил" xfId="13"/>
    <cellStyle name="_Прил 4-5(потери)" xfId="14"/>
    <cellStyle name="_Прил 7 (акт снятия показ)" xfId="15"/>
    <cellStyle name="_Прил. 3 население, форма 10.2009" xfId="16"/>
    <cellStyle name="_Прил. 8 - Акт объемов" xfId="17"/>
    <cellStyle name="_прил.2.33 (на 2010 г.)" xfId="18"/>
    <cellStyle name="_Прил-9 (акт сверки)" xfId="19"/>
    <cellStyle name="_Приложения(отправка)" xfId="20"/>
    <cellStyle name="_Пурнефтегаз Приложения к договору на 2007 г" xfId="21"/>
    <cellStyle name="_Справ_по ОДН_13.05.09" xfId="22"/>
    <cellStyle name="_Ф2 2012 УЭЗИС" xfId="23"/>
    <cellStyle name="20% - Акцент1 2" xfId="24"/>
    <cellStyle name="20% - Акцент2 2" xfId="25"/>
    <cellStyle name="20% - Акцент3 2" xfId="26"/>
    <cellStyle name="20% - Акцент4 2" xfId="27"/>
    <cellStyle name="20% - Акцент5 2" xfId="28"/>
    <cellStyle name="20% - Акцент6 2" xfId="29"/>
    <cellStyle name="40% - Акцент1 2" xfId="30"/>
    <cellStyle name="40% - Акцент2 2" xfId="31"/>
    <cellStyle name="40% - Акцент3 2" xfId="32"/>
    <cellStyle name="40% - Акцент4 2" xfId="33"/>
    <cellStyle name="40% - Акцент5 2" xfId="34"/>
    <cellStyle name="40% - Акцент6 2" xfId="35"/>
    <cellStyle name="60% - Акцент1 2" xfId="36"/>
    <cellStyle name="60% - Акцент2 2" xfId="37"/>
    <cellStyle name="60% - Акцент3 2" xfId="38"/>
    <cellStyle name="60% - Акцент4 2" xfId="39"/>
    <cellStyle name="60% - Акцент5 2" xfId="40"/>
    <cellStyle name="60% - Акцент6 2" xfId="41"/>
    <cellStyle name="AFE" xfId="42"/>
    <cellStyle name="Comma [0]_irl tel sep5" xfId="43"/>
    <cellStyle name="Comma_irl tel sep5" xfId="44"/>
    <cellStyle name="Currency [0]_irl tel sep5" xfId="45"/>
    <cellStyle name="Currency_irl tel sep5" xfId="46"/>
    <cellStyle name="Grey" xfId="47"/>
    <cellStyle name="Input [yellow]" xfId="48"/>
    <cellStyle name="no dec" xfId="49"/>
    <cellStyle name="no dec 2" xfId="50"/>
    <cellStyle name="no dec 2 2" xfId="51"/>
    <cellStyle name="Norm੎੎" xfId="52"/>
    <cellStyle name="Normal - Style1" xfId="53"/>
    <cellStyle name="Normal_6296-3H1" xfId="54"/>
    <cellStyle name="normбlnм_laroux" xfId="55"/>
    <cellStyle name="Percent [2]" xfId="56"/>
    <cellStyle name="Percent [2] 2" xfId="57"/>
    <cellStyle name="Акцент1 2" xfId="58"/>
    <cellStyle name="Акцент2 2" xfId="59"/>
    <cellStyle name="Акцент3 2" xfId="60"/>
    <cellStyle name="Акцент4 2" xfId="61"/>
    <cellStyle name="Акцент5 2" xfId="62"/>
    <cellStyle name="Акцент6 2" xfId="63"/>
    <cellStyle name="Ввод  2" xfId="64"/>
    <cellStyle name="Вывод 2" xfId="65"/>
    <cellStyle name="Вычисление 2" xfId="66"/>
    <cellStyle name="Гиперссылка 2" xfId="67"/>
    <cellStyle name="Гиперссылка 2 2" xfId="68"/>
    <cellStyle name="ЀЄ" xfId="69"/>
    <cellStyle name="Є" xfId="70"/>
    <cellStyle name="Є_x0004_" xfId="71"/>
    <cellStyle name="ЄЀЄЄЄ" xfId="72"/>
    <cellStyle name="ЄЄ" xfId="73"/>
    <cellStyle name="ЄЄ_x0004_" xfId="74"/>
    <cellStyle name="Є_x0004_Є" xfId="75"/>
    <cellStyle name="ЄЄЀЄ" xfId="76"/>
    <cellStyle name="ЄЄЄ" xfId="77"/>
    <cellStyle name="ЄЄЄ_x0004_" xfId="78"/>
    <cellStyle name="ЄЄ_x0004_Є_x0004_" xfId="79"/>
    <cellStyle name="ЄЄЄЄ" xfId="80"/>
    <cellStyle name="ЄЄЄЄ_x0004_" xfId="81"/>
    <cellStyle name="ЄЄЄЄЄ" xfId="82"/>
    <cellStyle name="ЄЄЄЄЄ_x0004_" xfId="83"/>
    <cellStyle name="ЄЄЄ_x0004_ЄЄ" xfId="84"/>
    <cellStyle name="ЄЄЄЄЄ 10" xfId="404"/>
    <cellStyle name="ЄЄЄЄЄ 11" xfId="405"/>
    <cellStyle name="ЄЄЄЄЄ 12" xfId="406"/>
    <cellStyle name="ЄЄЄЄЄ 13" xfId="407"/>
    <cellStyle name="ЄЄЄЄЄ 14" xfId="408"/>
    <cellStyle name="ЄЄЄЄЄ 15" xfId="409"/>
    <cellStyle name="ЄЄЄЄЄ 16" xfId="410"/>
    <cellStyle name="ЄЄЄЄЄ 17" xfId="411"/>
    <cellStyle name="ЄЄЄЄЄ 18" xfId="412"/>
    <cellStyle name="ЄЄЄЄЄ 19" xfId="413"/>
    <cellStyle name="ЄЄЄЄЄ 2" xfId="85"/>
    <cellStyle name="ЄЄЄ_x0004_ЄЄ 2" xfId="86"/>
    <cellStyle name="ЄЄЄ_x0004_ЄЄ 2 2" xfId="87"/>
    <cellStyle name="ЄЄЄЄЄ 20" xfId="414"/>
    <cellStyle name="ЄЄЄЄЄ 21" xfId="415"/>
    <cellStyle name="ЄЄЄЄЄ 22" xfId="416"/>
    <cellStyle name="ЄЄЄЄЄ 23" xfId="417"/>
    <cellStyle name="ЄЄЄЄЄ 24" xfId="418"/>
    <cellStyle name="ЄЄЄЄЄ 25" xfId="419"/>
    <cellStyle name="ЄЄЄЄЄ 26" xfId="420"/>
    <cellStyle name="ЄЄЄЄЄ 27" xfId="421"/>
    <cellStyle name="ЄЄЄЄЄ 28" xfId="422"/>
    <cellStyle name="ЄЄЄЄЄ 29" xfId="423"/>
    <cellStyle name="ЄЄЄЄЄ 3" xfId="88"/>
    <cellStyle name="ЄЄЄЄЄ 4" xfId="89"/>
    <cellStyle name="ЄЄЄЄЄ 5" xfId="90"/>
    <cellStyle name="ЄЄЄЄЄ 6" xfId="91"/>
    <cellStyle name="ЄЄЄЄЄ 7" xfId="92"/>
    <cellStyle name="ЄЄЄЄЄ 8" xfId="93"/>
    <cellStyle name="ЄЄЄЄЄ 9" xfId="424"/>
    <cellStyle name="ЄЄЄ_x0004_ЄЄ_Отчеты_МППМ_ДФР_v015 (2)" xfId="94"/>
    <cellStyle name="ЄЄЄ_x0004_ЄЄЄЀЄЄЄЄЄ_x0004_ЄЄЄЄЄ" xfId="95"/>
    <cellStyle name="ЄЄЄ_x0004_ЄЄЄЀЄЄЄЄЄ_x0004_ЄЄЄЄЄ 2" xfId="96"/>
    <cellStyle name="ЄЄЄ_x0004_ЄЄЄЀЄЄЄЄЄ_x0004_ЄЄЄЄЄ 3" xfId="97"/>
    <cellStyle name="ЄЄЄ_x0004_ЄЄЄЀЄЄЄЄЄ_x0004_ЄЄЄЄЄ 4" xfId="98"/>
    <cellStyle name="ЄЄЄ_x0004_ЄЄЄЀЄЄЄЄЄ_x0004_ЄЄЄЄЄ 5" xfId="99"/>
    <cellStyle name="ЄЄЄ_x0004_ЄЄЄЀЄЄЄЄЄ_x0004_ЄЄЄЄЄ 6" xfId="100"/>
    <cellStyle name="ЄЄЄ_x0004_ЄЄЄЀЄЄЄЄЄ_x0004_ЄЄЄЄЄ 7" xfId="101"/>
    <cellStyle name="ЄЄЄЄ_x0004_ЄЄЄ" xfId="102"/>
    <cellStyle name="Є_x0004_ЄЄЄЄ_x0004_ЄЄ_x0004_" xfId="103"/>
    <cellStyle name="ЄЄЄЄЄ_x0004_ЄЄЄ" xfId="104"/>
    <cellStyle name="ЄЄ_x0004_ЄЄЄЄЄЄЄ" xfId="105"/>
    <cellStyle name="Заголовок 1 2" xfId="106"/>
    <cellStyle name="Заголовок 2 2" xfId="107"/>
    <cellStyle name="Заголовок 3 2" xfId="108"/>
    <cellStyle name="Заголовок 4 2" xfId="109"/>
    <cellStyle name="Итог 2" xfId="110"/>
    <cellStyle name="Контрольная ячейка 2" xfId="111"/>
    <cellStyle name="Название 2" xfId="112"/>
    <cellStyle name="Нейтральный 2" xfId="113"/>
    <cellStyle name="Обычный" xfId="0" builtinId="0"/>
    <cellStyle name="Обычный 10" xfId="114"/>
    <cellStyle name="Обычный 10 2" xfId="115"/>
    <cellStyle name="Обычный 10 2 2" xfId="116"/>
    <cellStyle name="Обычный 10 2 3" xfId="117"/>
    <cellStyle name="Обычный 10 3" xfId="118"/>
    <cellStyle name="Обычный 11" xfId="119"/>
    <cellStyle name="Обычный 11 2" xfId="120"/>
    <cellStyle name="Обычный 12" xfId="121"/>
    <cellStyle name="Обычный 12 2" xfId="122"/>
    <cellStyle name="Обычный 12 3" xfId="123"/>
    <cellStyle name="Обычный 12 4" xfId="124"/>
    <cellStyle name="Обычный 13" xfId="125"/>
    <cellStyle name="Обычный 13 2" xfId="126"/>
    <cellStyle name="Обычный 14" xfId="127"/>
    <cellStyle name="Обычный 14 2" xfId="128"/>
    <cellStyle name="Обычный 14 3" xfId="129"/>
    <cellStyle name="Обычный 15" xfId="130"/>
    <cellStyle name="Обычный 15 2" xfId="131"/>
    <cellStyle name="Обычный 16" xfId="132"/>
    <cellStyle name="Обычный 16 2" xfId="133"/>
    <cellStyle name="Обычный 16 3" xfId="134"/>
    <cellStyle name="Обычный 17" xfId="135"/>
    <cellStyle name="Обычный 17 2" xfId="136"/>
    <cellStyle name="Обычный 18" xfId="137"/>
    <cellStyle name="Обычный 18 2" xfId="138"/>
    <cellStyle name="Обычный 18 3" xfId="139"/>
    <cellStyle name="Обычный 19" xfId="140"/>
    <cellStyle name="Обычный 19 2" xfId="141"/>
    <cellStyle name="Обычный 19 3" xfId="142"/>
    <cellStyle name="Обычный 2" xfId="4"/>
    <cellStyle name="Обычный 2 2" xfId="143"/>
    <cellStyle name="Обычный 2 2 2" xfId="144"/>
    <cellStyle name="Обычный 2 2 2 2" xfId="145"/>
    <cellStyle name="Обычный 2 2 3" xfId="146"/>
    <cellStyle name="Обычный 2 2 3 2" xfId="147"/>
    <cellStyle name="Обычный 2 2 4" xfId="148"/>
    <cellStyle name="Обычный 2 2 4 2" xfId="149"/>
    <cellStyle name="Обычный 2 2 5" xfId="150"/>
    <cellStyle name="Обычный 2 2 6" xfId="151"/>
    <cellStyle name="Обычный 2 2_Расчет (2)" xfId="152"/>
    <cellStyle name="Обычный 2 3" xfId="153"/>
    <cellStyle name="Обычный 2 3 2" xfId="154"/>
    <cellStyle name="Обычный 2 3 3" xfId="155"/>
    <cellStyle name="Обычный 2 4" xfId="156"/>
    <cellStyle name="Обычный 2 4 2" xfId="157"/>
    <cellStyle name="Обычный 2 4 3" xfId="158"/>
    <cellStyle name="Обычный 2 5" xfId="159"/>
    <cellStyle name="Обычный 2 6" xfId="160"/>
    <cellStyle name="Обычный 2 6 2" xfId="161"/>
    <cellStyle name="Обычный 2 7" xfId="162"/>
    <cellStyle name="Обычный 2 8" xfId="163"/>
    <cellStyle name="Обычный 2_Расчет (2)" xfId="164"/>
    <cellStyle name="Обычный 20" xfId="165"/>
    <cellStyle name="Обычный 20 2" xfId="166"/>
    <cellStyle name="Обычный 21" xfId="167"/>
    <cellStyle name="Обычный 21 2" xfId="168"/>
    <cellStyle name="Обычный 22" xfId="169"/>
    <cellStyle name="Обычный 22 2" xfId="170"/>
    <cellStyle name="Обычный 23" xfId="171"/>
    <cellStyle name="Обычный 23 2" xfId="172"/>
    <cellStyle name="Обычный 24" xfId="173"/>
    <cellStyle name="Обычный 24 2" xfId="174"/>
    <cellStyle name="Обычный 25" xfId="175"/>
    <cellStyle name="Обычный 25 2" xfId="176"/>
    <cellStyle name="Обычный 26" xfId="177"/>
    <cellStyle name="Обычный 26 2" xfId="178"/>
    <cellStyle name="Обычный 27" xfId="179"/>
    <cellStyle name="Обычный 27 2" xfId="180"/>
    <cellStyle name="Обычный 28" xfId="181"/>
    <cellStyle name="Обычный 28 2" xfId="182"/>
    <cellStyle name="Обычный 29" xfId="183"/>
    <cellStyle name="Обычный 29 2" xfId="184"/>
    <cellStyle name="Обычный 3" xfId="185"/>
    <cellStyle name="Обычный 3 2" xfId="186"/>
    <cellStyle name="Обычный 3 2 2" xfId="187"/>
    <cellStyle name="Обычный 3 2 2 2" xfId="188"/>
    <cellStyle name="Обычный 3 2 3" xfId="189"/>
    <cellStyle name="Обычный 3 2 4" xfId="190"/>
    <cellStyle name="Обычный 3 2_Расчет (2)" xfId="191"/>
    <cellStyle name="Обычный 3 3" xfId="192"/>
    <cellStyle name="Обычный 3 4" xfId="193"/>
    <cellStyle name="Обычный 3 5" xfId="194"/>
    <cellStyle name="Обычный 3 6" xfId="195"/>
    <cellStyle name="Обычный 3 6 2" xfId="196"/>
    <cellStyle name="Обычный 3 6 3" xfId="197"/>
    <cellStyle name="Обычный 3 7" xfId="198"/>
    <cellStyle name="Обычный 3__прил_2_Объемы_на_2012_СНГ2" xfId="199"/>
    <cellStyle name="Обычный 30" xfId="200"/>
    <cellStyle name="Обычный 30 2" xfId="201"/>
    <cellStyle name="Обычный 31" xfId="202"/>
    <cellStyle name="Обычный 31 2" xfId="203"/>
    <cellStyle name="Обычный 32" xfId="204"/>
    <cellStyle name="Обычный 32 2" xfId="205"/>
    <cellStyle name="Обычный 33" xfId="206"/>
    <cellStyle name="Обычный 33 2" xfId="207"/>
    <cellStyle name="Обычный 34" xfId="208"/>
    <cellStyle name="Обычный 34 2" xfId="209"/>
    <cellStyle name="Обычный 34 3" xfId="210"/>
    <cellStyle name="Обычный 35" xfId="211"/>
    <cellStyle name="Обычный 35 2" xfId="212"/>
    <cellStyle name="Обычный 36" xfId="213"/>
    <cellStyle name="Обычный 36 2" xfId="214"/>
    <cellStyle name="Обычный 37" xfId="215"/>
    <cellStyle name="Обычный 37 2" xfId="216"/>
    <cellStyle name="Обычный 38" xfId="217"/>
    <cellStyle name="Обычный 39" xfId="218"/>
    <cellStyle name="Обычный 4" xfId="3"/>
    <cellStyle name="Обычный 4 2" xfId="219"/>
    <cellStyle name="Обычный 4 2 2" xfId="220"/>
    <cellStyle name="Обычный 4 3" xfId="221"/>
    <cellStyle name="Обычный 4 3 2" xfId="222"/>
    <cellStyle name="Обычный 4 4" xfId="223"/>
    <cellStyle name="Обычный 40" xfId="224"/>
    <cellStyle name="Обычный 41" xfId="225"/>
    <cellStyle name="Обычный 41 2" xfId="226"/>
    <cellStyle name="Обычный 41 2 2" xfId="227"/>
    <cellStyle name="Обычный 41 2 2 2" xfId="228"/>
    <cellStyle name="Обычный 41 2 3" xfId="229"/>
    <cellStyle name="Обычный 41 3" xfId="230"/>
    <cellStyle name="Обычный 41 4" xfId="231"/>
    <cellStyle name="Обычный 41 4 2" xfId="232"/>
    <cellStyle name="Обычный 41 5" xfId="233"/>
    <cellStyle name="Обычный 42" xfId="234"/>
    <cellStyle name="Обычный 42 2" xfId="235"/>
    <cellStyle name="Обычный 42 2 2" xfId="236"/>
    <cellStyle name="Обычный 42 2 3" xfId="237"/>
    <cellStyle name="Обычный 43" xfId="238"/>
    <cellStyle name="Обычный 44" xfId="239"/>
    <cellStyle name="Обычный 45" xfId="240"/>
    <cellStyle name="Обычный 45 2" xfId="241"/>
    <cellStyle name="Обычный 46" xfId="242"/>
    <cellStyle name="Обычный 47" xfId="243"/>
    <cellStyle name="Обычный 48" xfId="244"/>
    <cellStyle name="Обычный 5" xfId="245"/>
    <cellStyle name="Обычный 5 2" xfId="246"/>
    <cellStyle name="Обычный 5 3" xfId="247"/>
    <cellStyle name="Обычный 51" xfId="248"/>
    <cellStyle name="Обычный 52" xfId="249"/>
    <cellStyle name="Обычный 54" xfId="250"/>
    <cellStyle name="Обычный 6" xfId="251"/>
    <cellStyle name="Обычный 6 2" xfId="252"/>
    <cellStyle name="Обычный 6 3" xfId="253"/>
    <cellStyle name="Обычный 6_Расчет (2)" xfId="254"/>
    <cellStyle name="Обычный 7" xfId="255"/>
    <cellStyle name="Обычный 7 2" xfId="256"/>
    <cellStyle name="Обычный 8" xfId="257"/>
    <cellStyle name="Обычный 8 2" xfId="258"/>
    <cellStyle name="Обычный 8 3" xfId="259"/>
    <cellStyle name="Обычный 8 4" xfId="260"/>
    <cellStyle name="Обычный 9" xfId="261"/>
    <cellStyle name="Обычный 9 2" xfId="262"/>
    <cellStyle name="Плохой 2" xfId="263"/>
    <cellStyle name="Пояснение 2" xfId="264"/>
    <cellStyle name="Примечание 2" xfId="265"/>
    <cellStyle name="Примечание 2 2" xfId="266"/>
    <cellStyle name="Процентный 2" xfId="267"/>
    <cellStyle name="Процентный 3" xfId="268"/>
    <cellStyle name="Процентный 4" xfId="269"/>
    <cellStyle name="Связанная ячейка 2" xfId="270"/>
    <cellStyle name="Стиль 1" xfId="271"/>
    <cellStyle name="Стиль 1 2" xfId="272"/>
    <cellStyle name="Стиль 1 2 2" xfId="273"/>
    <cellStyle name="Стиль 1 3" xfId="274"/>
    <cellStyle name="Стиль 1 4" xfId="275"/>
    <cellStyle name="Стиль 1 4 2" xfId="276"/>
    <cellStyle name="Стиль 1 5" xfId="277"/>
    <cellStyle name="Стиль 10" xfId="278"/>
    <cellStyle name="Стиль 10 2" xfId="279"/>
    <cellStyle name="Стиль 11" xfId="280"/>
    <cellStyle name="Стиль 11 2" xfId="281"/>
    <cellStyle name="Стиль 12" xfId="282"/>
    <cellStyle name="Стиль 12 2" xfId="283"/>
    <cellStyle name="Стиль 13" xfId="284"/>
    <cellStyle name="Стиль 14" xfId="285"/>
    <cellStyle name="Стиль 15" xfId="286"/>
    <cellStyle name="Стиль 16" xfId="287"/>
    <cellStyle name="Стиль 17" xfId="288"/>
    <cellStyle name="Стиль 18" xfId="289"/>
    <cellStyle name="Стиль 2" xfId="290"/>
    <cellStyle name="Стиль 2 2" xfId="291"/>
    <cellStyle name="Стиль 3" xfId="292"/>
    <cellStyle name="Стиль 3 2" xfId="293"/>
    <cellStyle name="Стиль 4" xfId="294"/>
    <cellStyle name="Стиль 4 2" xfId="295"/>
    <cellStyle name="Стиль 5" xfId="296"/>
    <cellStyle name="Стиль 5 2" xfId="297"/>
    <cellStyle name="Стиль 6" xfId="298"/>
    <cellStyle name="Стиль 6 2" xfId="299"/>
    <cellStyle name="Стиль 7" xfId="300"/>
    <cellStyle name="Стиль 7 2" xfId="301"/>
    <cellStyle name="Стиль 8" xfId="302"/>
    <cellStyle name="Стиль 8 2" xfId="303"/>
    <cellStyle name="Стиль 9" xfId="304"/>
    <cellStyle name="Стиль 9 2" xfId="305"/>
    <cellStyle name="Текст предупреждения 2" xfId="306"/>
    <cellStyle name="Тысячи [0]" xfId="307"/>
    <cellStyle name="Тысячи [0] 2" xfId="308"/>
    <cellStyle name="Тысячи [0]_Di9L0o5j31kGokzdMy2T4e8xw" xfId="309"/>
    <cellStyle name="Тысячи_Di9L0o5j31kGokzdMy2T4e8xw" xfId="310"/>
    <cellStyle name="Финансовый 10" xfId="311"/>
    <cellStyle name="Финансовый 11" xfId="312"/>
    <cellStyle name="Финансовый 12" xfId="313"/>
    <cellStyle name="Финансовый 12 2" xfId="314"/>
    <cellStyle name="Финансовый 13" xfId="315"/>
    <cellStyle name="Финансовый 14" xfId="316"/>
    <cellStyle name="Финансовый 15" xfId="317"/>
    <cellStyle name="Финансовый 16" xfId="318"/>
    <cellStyle name="Финансовый 17" xfId="319"/>
    <cellStyle name="Финансовый 18" xfId="320"/>
    <cellStyle name="Финансовый 19" xfId="321"/>
    <cellStyle name="Финансовый 2" xfId="322"/>
    <cellStyle name="Финансовый 2 2" xfId="323"/>
    <cellStyle name="Финансовый 2 2 2" xfId="2"/>
    <cellStyle name="Финансовый 2 3" xfId="324"/>
    <cellStyle name="Финансовый 2 3 2" xfId="325"/>
    <cellStyle name="Финансовый 2 3 3" xfId="1"/>
    <cellStyle name="Финансовый 2 4" xfId="326"/>
    <cellStyle name="Финансовый 2 5" xfId="327"/>
    <cellStyle name="Финансовый 20" xfId="328"/>
    <cellStyle name="Финансовый 21" xfId="329"/>
    <cellStyle name="Финансовый 22" xfId="330"/>
    <cellStyle name="Финансовый 23" xfId="331"/>
    <cellStyle name="Финансовый 23 2" xfId="425"/>
    <cellStyle name="Финансовый 24" xfId="332"/>
    <cellStyle name="Финансовый 25" xfId="333"/>
    <cellStyle name="Финансовый 26" xfId="334"/>
    <cellStyle name="Финансовый 27" xfId="335"/>
    <cellStyle name="Финансовый 28" xfId="336"/>
    <cellStyle name="Финансовый 3" xfId="337"/>
    <cellStyle name="Финансовый 3 2" xfId="338"/>
    <cellStyle name="Финансовый 3 2 2" xfId="339"/>
    <cellStyle name="Финансовый 3 3" xfId="340"/>
    <cellStyle name="Финансовый 4" xfId="341"/>
    <cellStyle name="Финансовый 4 2" xfId="342"/>
    <cellStyle name="Финансовый 5" xfId="343"/>
    <cellStyle name="Финансовый 5 2" xfId="344"/>
    <cellStyle name="Финансовый 5 3" xfId="345"/>
    <cellStyle name="Финансовый 6" xfId="346"/>
    <cellStyle name="Финансовый 6 2" xfId="347"/>
    <cellStyle name="Финансовый 7" xfId="348"/>
    <cellStyle name="Финансовый 7 2" xfId="349"/>
    <cellStyle name="Финансовый 8" xfId="350"/>
    <cellStyle name="Финансовый 8 2" xfId="351"/>
    <cellStyle name="Финансовый 9" xfId="352"/>
    <cellStyle name="Финансовый 9 2" xfId="353"/>
    <cellStyle name="Хороший 2" xfId="354"/>
    <cellStyle name="㼿" xfId="355"/>
    <cellStyle name="㼿 2" xfId="356"/>
    <cellStyle name="㼿 3" xfId="357"/>
    <cellStyle name="㼿?" xfId="358"/>
    <cellStyle name="㼿? 2" xfId="359"/>
    <cellStyle name="㼿? 2 2" xfId="360"/>
    <cellStyle name="㼿? 3" xfId="361"/>
    <cellStyle name="㼿㼿" xfId="362"/>
    <cellStyle name="㼿㼿 2" xfId="363"/>
    <cellStyle name="㼿㼿?" xfId="364"/>
    <cellStyle name="㼿㼿? 2" xfId="365"/>
    <cellStyle name="㼿㼿? 2 2" xfId="366"/>
    <cellStyle name="㼿㼿? 3" xfId="367"/>
    <cellStyle name="㼿㼿? 4" xfId="368"/>
    <cellStyle name="㼿㼿㼿" xfId="369"/>
    <cellStyle name="㼿㼿㼿 2" xfId="370"/>
    <cellStyle name="㼿㼿㼿 3" xfId="371"/>
    <cellStyle name="㼿㼿㼿?" xfId="372"/>
    <cellStyle name="㼿㼿㼿? 2" xfId="373"/>
    <cellStyle name="㼿㼿㼿? 2 2" xfId="374"/>
    <cellStyle name="㼿㼿㼿? 3" xfId="375"/>
    <cellStyle name="㼿㼿㼿㼿" xfId="376"/>
    <cellStyle name="㼿㼿㼿㼿 2" xfId="377"/>
    <cellStyle name="㼿㼿㼿㼿?" xfId="378"/>
    <cellStyle name="㼿㼿㼿㼿? 2" xfId="379"/>
    <cellStyle name="㼿㼿㼿㼿㼿" xfId="380"/>
    <cellStyle name="㼿㼿㼿㼿㼿 10" xfId="381"/>
    <cellStyle name="㼿㼿㼿㼿㼿 10 2" xfId="382"/>
    <cellStyle name="㼿㼿㼿㼿㼿 11" xfId="383"/>
    <cellStyle name="㼿㼿㼿㼿㼿 11 2" xfId="384"/>
    <cellStyle name="㼿㼿㼿㼿㼿 2" xfId="385"/>
    <cellStyle name="㼿㼿㼿㼿㼿 3" xfId="386"/>
    <cellStyle name="㼿㼿㼿㼿㼿 4" xfId="387"/>
    <cellStyle name="㼿㼿㼿㼿㼿 5" xfId="388"/>
    <cellStyle name="㼿㼿㼿㼿㼿 6" xfId="389"/>
    <cellStyle name="㼿㼿㼿㼿㼿 7" xfId="390"/>
    <cellStyle name="㼿㼿㼿㼿㼿 7 2" xfId="391"/>
    <cellStyle name="㼿㼿㼿㼿㼿 8" xfId="392"/>
    <cellStyle name="㼿㼿㼿㼿㼿 9" xfId="393"/>
    <cellStyle name="㼿㼿㼿㼿㼿?" xfId="394"/>
    <cellStyle name="㼿㼿㼿㼿㼿㼿" xfId="395"/>
    <cellStyle name="㼿㼿㼿㼿㼿㼿 2" xfId="396"/>
    <cellStyle name="㼿㼿㼿㼿㼿㼿?" xfId="397"/>
    <cellStyle name="㼿㼿㼿㼿㼿㼿㼿" xfId="398"/>
    <cellStyle name="㼿㼿㼿㼿㼿㼿㼿 2" xfId="399"/>
    <cellStyle name="㼿㼿㼿㼿㼿㼿㼿㼿" xfId="400"/>
    <cellStyle name="㼿㼿㼿㼿㼿㼿㼿㼿㼿" xfId="401"/>
    <cellStyle name="㼿㼿㼿㼿㼿㼿㼿㼿㼿㼿" xfId="402"/>
    <cellStyle name="㼿㼿㼿㼿㼿㼿㼿㼿㼿㼿㼿㼿㼿㼿㼿㼿㼿㼿㼿㼿㼿㼿㼿㼿㼿㼿㼿㼿㼿" xfId="4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nerik_EV\AppData\Local\Microsoft\Windows\Temporary%20Internet%20Files\Content.Outlook\KHYB7B26\&#1044;&#1083;&#1103;%20&#1087;&#1077;&#1088;&#1077;&#1074;&#1086;&#1076;&#1072;%20&#1089;&#1091;&#1084;&#1084;&#1099;%20&#1087;&#1088;&#1086;&#1087;&#1080;&#1089;&#1100;&#11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ководители"/>
      <sheetName val="Исходные данные окончат"/>
      <sheetName val="перевод цифр"/>
      <sheetName val="Для перевода суммы прописью"/>
    </sheetNames>
    <definedNames>
      <definedName name="n_1" refersTo="#ССЫЛКА!"/>
      <definedName name="n_2" refersTo="#ССЫЛКА!"/>
      <definedName name="n_3" refersTo="#ССЫЛКА!"/>
      <definedName name="n_5" refersTo="#ССЫЛКА!" sheetId="2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6" zoomScaleNormal="89" zoomScaleSheetLayoutView="86" workbookViewId="0">
      <selection activeCell="B49" sqref="B49"/>
    </sheetView>
  </sheetViews>
  <sheetFormatPr defaultRowHeight="12.75" outlineLevelRow="1" x14ac:dyDescent="0.2"/>
  <cols>
    <col min="1" max="1" width="8.7109375" style="35" customWidth="1"/>
    <col min="2" max="2" width="50.42578125" style="84" customWidth="1"/>
    <col min="3" max="3" width="13.42578125" style="85" customWidth="1"/>
    <col min="4" max="6" width="13.42578125" style="6" customWidth="1"/>
    <col min="7" max="7" width="14.7109375" style="6" hidden="1" customWidth="1"/>
    <col min="8" max="8" width="15.5703125" style="6" hidden="1" customWidth="1"/>
    <col min="9" max="9" width="14" style="6" hidden="1" customWidth="1"/>
    <col min="10" max="10" width="12.7109375" style="6" hidden="1" customWidth="1"/>
    <col min="11" max="13" width="0" style="6" hidden="1" customWidth="1"/>
    <col min="14" max="16384" width="9.140625" style="6"/>
  </cols>
  <sheetData>
    <row r="1" spans="1:10" ht="6.75" customHeight="1" x14ac:dyDescent="0.25">
      <c r="A1" s="1"/>
      <c r="B1" s="2"/>
      <c r="C1" s="3"/>
      <c r="D1" s="4"/>
      <c r="E1" s="4"/>
      <c r="F1" s="4"/>
      <c r="G1" s="5"/>
    </row>
    <row r="2" spans="1:10" ht="18" x14ac:dyDescent="0.25">
      <c r="A2" s="176" t="s">
        <v>0</v>
      </c>
      <c r="B2" s="176"/>
      <c r="C2" s="176"/>
      <c r="D2" s="176"/>
      <c r="E2" s="176"/>
      <c r="F2" s="176"/>
      <c r="G2" s="5"/>
      <c r="H2" s="6" t="s">
        <v>1</v>
      </c>
    </row>
    <row r="3" spans="1:10" ht="18" x14ac:dyDescent="0.25">
      <c r="A3" s="176" t="s">
        <v>2</v>
      </c>
      <c r="B3" s="176"/>
      <c r="C3" s="176"/>
      <c r="D3" s="176"/>
      <c r="E3" s="176"/>
      <c r="F3" s="176"/>
      <c r="G3" s="5"/>
      <c r="H3" s="6" t="s">
        <v>3</v>
      </c>
    </row>
    <row r="4" spans="1:10" ht="18" x14ac:dyDescent="0.25">
      <c r="A4" s="176" t="s">
        <v>4</v>
      </c>
      <c r="B4" s="176"/>
      <c r="C4" s="176"/>
      <c r="D4" s="176"/>
      <c r="E4" s="176"/>
      <c r="F4" s="176"/>
      <c r="G4" s="5"/>
    </row>
    <row r="5" spans="1:10" ht="9" customHeight="1" x14ac:dyDescent="0.2">
      <c r="A5" s="177" t="str">
        <f>H3</f>
        <v xml:space="preserve">на территории Тюменской области, ХМАО и ЯНАО в августе 2016 года (факт)                                                                                                                   </v>
      </c>
      <c r="B5" s="177"/>
      <c r="C5" s="177"/>
      <c r="D5" s="177"/>
      <c r="E5" s="177"/>
      <c r="F5" s="177"/>
      <c r="G5" s="5"/>
    </row>
    <row r="6" spans="1:10" ht="19.5" customHeight="1" x14ac:dyDescent="0.2">
      <c r="A6" s="177"/>
      <c r="B6" s="177"/>
      <c r="C6" s="177"/>
      <c r="D6" s="177"/>
      <c r="E6" s="177"/>
      <c r="F6" s="177"/>
      <c r="G6" s="5"/>
    </row>
    <row r="7" spans="1:10" ht="16.5" customHeight="1" x14ac:dyDescent="0.2">
      <c r="A7" s="178" t="s">
        <v>5</v>
      </c>
      <c r="B7" s="178"/>
      <c r="C7" s="178"/>
      <c r="D7" s="178"/>
      <c r="E7" s="178"/>
      <c r="F7" s="178"/>
      <c r="G7" s="178"/>
    </row>
    <row r="8" spans="1:10" ht="12" customHeight="1" x14ac:dyDescent="0.2">
      <c r="A8" s="7"/>
      <c r="B8" s="8"/>
      <c r="C8" s="9"/>
      <c r="D8" s="10"/>
      <c r="E8" s="10"/>
      <c r="F8" s="10"/>
      <c r="G8" s="11"/>
      <c r="H8" s="11"/>
      <c r="I8" s="11"/>
    </row>
    <row r="9" spans="1:10" ht="36.75" customHeight="1" thickBot="1" x14ac:dyDescent="0.25">
      <c r="A9" s="175" t="s">
        <v>6</v>
      </c>
      <c r="B9" s="175"/>
      <c r="C9" s="175"/>
      <c r="D9" s="175"/>
      <c r="E9" s="175"/>
      <c r="F9" s="175"/>
      <c r="G9" s="12"/>
      <c r="H9" s="11"/>
      <c r="I9" s="11"/>
    </row>
    <row r="10" spans="1:10" ht="53.25" customHeight="1" x14ac:dyDescent="0.2">
      <c r="A10" s="180" t="s">
        <v>7</v>
      </c>
      <c r="B10" s="182" t="s">
        <v>8</v>
      </c>
      <c r="C10" s="184" t="s">
        <v>9</v>
      </c>
      <c r="D10" s="186" t="s">
        <v>10</v>
      </c>
      <c r="E10" s="187"/>
      <c r="F10" s="188"/>
      <c r="G10" s="11"/>
      <c r="H10" s="11"/>
    </row>
    <row r="11" spans="1:10" ht="14.25" customHeight="1" thickBot="1" x14ac:dyDescent="0.25">
      <c r="A11" s="181"/>
      <c r="B11" s="183"/>
      <c r="C11" s="185"/>
      <c r="D11" s="13" t="s">
        <v>11</v>
      </c>
      <c r="E11" s="13" t="s">
        <v>12</v>
      </c>
      <c r="F11" s="14" t="s">
        <v>13</v>
      </c>
    </row>
    <row r="12" spans="1:10" ht="15.75" customHeight="1" x14ac:dyDescent="0.2">
      <c r="A12" s="15" t="s">
        <v>14</v>
      </c>
      <c r="B12" s="16" t="s">
        <v>15</v>
      </c>
      <c r="C12" s="16"/>
      <c r="D12" s="17"/>
      <c r="E12" s="17"/>
      <c r="F12" s="18"/>
      <c r="G12" s="11"/>
      <c r="H12" s="11"/>
      <c r="I12" s="11"/>
    </row>
    <row r="13" spans="1:10" ht="18" customHeight="1" x14ac:dyDescent="0.2">
      <c r="A13" s="19" t="s">
        <v>16</v>
      </c>
      <c r="B13" s="20" t="s">
        <v>17</v>
      </c>
      <c r="C13" s="21" t="s">
        <v>18</v>
      </c>
      <c r="D13" s="22">
        <v>4314.3490000000002</v>
      </c>
      <c r="E13" s="22">
        <v>4459.8940000000002</v>
      </c>
      <c r="F13" s="23">
        <v>4537.6580000000004</v>
      </c>
      <c r="G13" s="11"/>
      <c r="H13" s="11"/>
      <c r="I13" s="11"/>
    </row>
    <row r="14" spans="1:10" ht="30.75" customHeight="1" x14ac:dyDescent="0.2">
      <c r="A14" s="24" t="s">
        <v>19</v>
      </c>
      <c r="B14" s="25" t="s">
        <v>20</v>
      </c>
      <c r="C14" s="26" t="s">
        <v>18</v>
      </c>
      <c r="D14" s="27">
        <f>D13-D15</f>
        <v>1705.2089999999998</v>
      </c>
      <c r="E14" s="27">
        <f>E13-E15</f>
        <v>1705.2091108958562</v>
      </c>
      <c r="F14" s="28">
        <f>F13-F15</f>
        <v>1705.2280000000005</v>
      </c>
      <c r="G14" s="29">
        <f>D14-E14</f>
        <v>-1.1089585632362287E-4</v>
      </c>
      <c r="H14" s="11">
        <f>D13-D14-D15</f>
        <v>0</v>
      </c>
      <c r="I14" s="11">
        <f>E13-E14-E15</f>
        <v>0</v>
      </c>
      <c r="J14" s="11">
        <f>F13-F14-F15</f>
        <v>0</v>
      </c>
    </row>
    <row r="15" spans="1:10" ht="31.5" customHeight="1" thickBot="1" x14ac:dyDescent="0.25">
      <c r="A15" s="30" t="s">
        <v>21</v>
      </c>
      <c r="B15" s="31" t="s">
        <v>22</v>
      </c>
      <c r="C15" s="32" t="s">
        <v>18</v>
      </c>
      <c r="D15" s="33">
        <f>D19</f>
        <v>2609.1400000000003</v>
      </c>
      <c r="E15" s="33">
        <f>E19</f>
        <v>2754.6848891041441</v>
      </c>
      <c r="F15" s="34">
        <f>F19</f>
        <v>2832.43</v>
      </c>
      <c r="G15" s="11"/>
      <c r="H15" s="11"/>
      <c r="I15" s="11"/>
    </row>
    <row r="16" spans="1:10" hidden="1" x14ac:dyDescent="0.2">
      <c r="B16" s="36"/>
      <c r="C16" s="37"/>
      <c r="F16" s="11"/>
      <c r="G16" s="11"/>
      <c r="H16" s="11"/>
      <c r="I16" s="11"/>
    </row>
    <row r="17" spans="1:9" ht="18" hidden="1" customHeight="1" outlineLevel="1" x14ac:dyDescent="0.2">
      <c r="A17" s="189" t="s">
        <v>23</v>
      </c>
      <c r="B17" s="190"/>
      <c r="C17" s="193" t="s">
        <v>9</v>
      </c>
      <c r="D17" s="38"/>
      <c r="E17" s="195" t="s">
        <v>10</v>
      </c>
      <c r="F17" s="196"/>
      <c r="G17" s="39"/>
      <c r="H17" s="11"/>
    </row>
    <row r="18" spans="1:9" ht="19.5" hidden="1" customHeight="1" outlineLevel="1" thickBot="1" x14ac:dyDescent="0.25">
      <c r="A18" s="191"/>
      <c r="B18" s="192"/>
      <c r="C18" s="194"/>
      <c r="D18" s="40" t="s">
        <v>24</v>
      </c>
      <c r="E18" s="40" t="s">
        <v>12</v>
      </c>
      <c r="F18" s="41" t="s">
        <v>13</v>
      </c>
      <c r="G18" s="42"/>
      <c r="H18" s="11"/>
    </row>
    <row r="19" spans="1:9" ht="28.5" hidden="1" customHeight="1" outlineLevel="1" thickBot="1" x14ac:dyDescent="0.25">
      <c r="A19" s="197" t="s">
        <v>25</v>
      </c>
      <c r="B19" s="198"/>
      <c r="C19" s="43" t="s">
        <v>18</v>
      </c>
      <c r="D19" s="44">
        <f>D20+D21+D22+D23</f>
        <v>2609.1400000000003</v>
      </c>
      <c r="E19" s="44">
        <f>E20+D21+E22+D23</f>
        <v>2754.6848891041441</v>
      </c>
      <c r="F19" s="45">
        <f>F20+D21++D23+F22</f>
        <v>2832.43</v>
      </c>
      <c r="G19" s="46"/>
      <c r="H19" s="11"/>
    </row>
    <row r="20" spans="1:9" ht="26.25" hidden="1" customHeight="1" outlineLevel="1" x14ac:dyDescent="0.2">
      <c r="A20" s="199" t="s">
        <v>26</v>
      </c>
      <c r="B20" s="200"/>
      <c r="C20" s="47" t="s">
        <v>18</v>
      </c>
      <c r="D20" s="48">
        <v>1913.14</v>
      </c>
      <c r="E20" s="48">
        <v>2077.1600000000003</v>
      </c>
      <c r="F20" s="49">
        <v>2136.4299999999998</v>
      </c>
      <c r="G20" s="50"/>
      <c r="H20" s="11"/>
    </row>
    <row r="21" spans="1:9" ht="14.25" hidden="1" customHeight="1" outlineLevel="1" x14ac:dyDescent="0.2">
      <c r="A21" s="201" t="s">
        <v>27</v>
      </c>
      <c r="B21" s="202"/>
      <c r="C21" s="51" t="s">
        <v>18</v>
      </c>
      <c r="D21" s="52">
        <v>24.63</v>
      </c>
      <c r="E21" s="53"/>
      <c r="F21" s="54"/>
      <c r="G21" s="50"/>
      <c r="H21" s="11"/>
    </row>
    <row r="22" spans="1:9" ht="27.75" hidden="1" customHeight="1" outlineLevel="1" x14ac:dyDescent="0.2">
      <c r="A22" s="201" t="s">
        <v>28</v>
      </c>
      <c r="B22" s="202"/>
      <c r="C22" s="51" t="s">
        <v>18</v>
      </c>
      <c r="D22" s="55">
        <v>667.96</v>
      </c>
      <c r="E22" s="56">
        <v>649.48488910414369</v>
      </c>
      <c r="F22" s="57">
        <v>667.96</v>
      </c>
      <c r="G22" s="50"/>
      <c r="H22" s="11"/>
    </row>
    <row r="23" spans="1:9" ht="25.5" hidden="1" customHeight="1" outlineLevel="1" thickBot="1" x14ac:dyDescent="0.3">
      <c r="A23" s="203" t="s">
        <v>29</v>
      </c>
      <c r="B23" s="204"/>
      <c r="C23" s="58" t="s">
        <v>18</v>
      </c>
      <c r="D23" s="59">
        <v>3.41</v>
      </c>
      <c r="E23" s="60"/>
      <c r="F23" s="61"/>
      <c r="G23" s="62"/>
      <c r="H23" s="11"/>
    </row>
    <row r="24" spans="1:9" ht="15.75" hidden="1" customHeight="1" collapsed="1" x14ac:dyDescent="0.25">
      <c r="A24" s="7"/>
      <c r="B24" s="8"/>
      <c r="C24" s="9"/>
      <c r="D24" s="62"/>
      <c r="E24" s="62"/>
      <c r="F24" s="10"/>
      <c r="G24" s="11"/>
      <c r="H24" s="11"/>
      <c r="I24" s="11"/>
    </row>
    <row r="25" spans="1:9" ht="21" customHeight="1" x14ac:dyDescent="0.2">
      <c r="A25" s="7"/>
      <c r="B25" s="8"/>
      <c r="C25" s="9"/>
      <c r="D25" s="10"/>
      <c r="E25" s="10"/>
      <c r="F25" s="10"/>
      <c r="G25" s="63"/>
      <c r="H25" s="63"/>
      <c r="I25" s="11"/>
    </row>
    <row r="26" spans="1:9" ht="20.25" customHeight="1" x14ac:dyDescent="0.2">
      <c r="A26" s="179" t="s">
        <v>30</v>
      </c>
      <c r="B26" s="179"/>
      <c r="C26" s="179"/>
      <c r="D26" s="179"/>
      <c r="E26" s="179"/>
      <c r="F26" s="179"/>
      <c r="G26" s="179"/>
    </row>
    <row r="27" spans="1:9" ht="8.25" customHeight="1" thickBot="1" x14ac:dyDescent="0.25">
      <c r="B27" s="36"/>
      <c r="C27" s="37"/>
    </row>
    <row r="28" spans="1:9" ht="48.75" customHeight="1" x14ac:dyDescent="0.2">
      <c r="A28" s="180" t="s">
        <v>7</v>
      </c>
      <c r="B28" s="182" t="s">
        <v>8</v>
      </c>
      <c r="C28" s="184" t="s">
        <v>9</v>
      </c>
      <c r="D28" s="186" t="s">
        <v>10</v>
      </c>
      <c r="E28" s="188"/>
    </row>
    <row r="29" spans="1:9" ht="16.5" customHeight="1" thickBot="1" x14ac:dyDescent="0.25">
      <c r="A29" s="181"/>
      <c r="B29" s="183"/>
      <c r="C29" s="185"/>
      <c r="D29" s="13" t="s">
        <v>12</v>
      </c>
      <c r="E29" s="14" t="s">
        <v>13</v>
      </c>
    </row>
    <row r="30" spans="1:9" ht="17.25" customHeight="1" x14ac:dyDescent="0.2">
      <c r="A30" s="15" t="s">
        <v>14</v>
      </c>
      <c r="B30" s="16" t="s">
        <v>15</v>
      </c>
      <c r="C30" s="16"/>
      <c r="D30" s="64"/>
      <c r="E30" s="65"/>
    </row>
    <row r="31" spans="1:9" ht="18" customHeight="1" x14ac:dyDescent="0.2">
      <c r="A31" s="19" t="s">
        <v>16</v>
      </c>
      <c r="B31" s="20" t="s">
        <v>17</v>
      </c>
      <c r="C31" s="21" t="s">
        <v>18</v>
      </c>
      <c r="D31" s="66">
        <v>4043.43</v>
      </c>
      <c r="E31" s="67">
        <v>4134.2610000000004</v>
      </c>
      <c r="F31" s="29"/>
      <c r="H31" s="29"/>
      <c r="I31" s="29"/>
    </row>
    <row r="32" spans="1:9" ht="25.5" x14ac:dyDescent="0.2">
      <c r="A32" s="24" t="s">
        <v>19</v>
      </c>
      <c r="B32" s="25" t="s">
        <v>20</v>
      </c>
      <c r="C32" s="26" t="s">
        <v>18</v>
      </c>
      <c r="D32" s="68">
        <f>D31-D33</f>
        <v>1575.8605016479041</v>
      </c>
      <c r="E32" s="69">
        <f>E31-E33</f>
        <v>1575.8610000000003</v>
      </c>
      <c r="F32" s="29"/>
      <c r="G32" s="29">
        <f>E32-D32</f>
        <v>4.9835209620141541E-4</v>
      </c>
      <c r="H32" s="29"/>
      <c r="I32" s="29"/>
    </row>
    <row r="33" spans="1:9" ht="26.25" thickBot="1" x14ac:dyDescent="0.25">
      <c r="A33" s="30" t="s">
        <v>21</v>
      </c>
      <c r="B33" s="31" t="s">
        <v>22</v>
      </c>
      <c r="C33" s="32" t="s">
        <v>18</v>
      </c>
      <c r="D33" s="70">
        <f>D37</f>
        <v>2467.5694983520957</v>
      </c>
      <c r="E33" s="71">
        <f>E37</f>
        <v>2558.4</v>
      </c>
      <c r="G33" s="29"/>
      <c r="H33" s="29"/>
    </row>
    <row r="34" spans="1:9" hidden="1" x14ac:dyDescent="0.2">
      <c r="B34" s="36"/>
      <c r="C34" s="37"/>
    </row>
    <row r="35" spans="1:9" s="72" customFormat="1" ht="15" hidden="1" customHeight="1" outlineLevel="1" x14ac:dyDescent="0.2">
      <c r="A35" s="207" t="s">
        <v>31</v>
      </c>
      <c r="B35" s="208"/>
      <c r="C35" s="211" t="s">
        <v>9</v>
      </c>
      <c r="D35" s="213" t="s">
        <v>10</v>
      </c>
      <c r="E35" s="214"/>
      <c r="F35" s="6"/>
    </row>
    <row r="36" spans="1:9" ht="15.75" hidden="1" outlineLevel="1" thickBot="1" x14ac:dyDescent="0.25">
      <c r="A36" s="209"/>
      <c r="B36" s="210"/>
      <c r="C36" s="212"/>
      <c r="D36" s="73" t="s">
        <v>12</v>
      </c>
      <c r="E36" s="74" t="s">
        <v>13</v>
      </c>
    </row>
    <row r="37" spans="1:9" ht="25.5" hidden="1" customHeight="1" outlineLevel="1" thickBot="1" x14ac:dyDescent="0.25">
      <c r="A37" s="215" t="s">
        <v>25</v>
      </c>
      <c r="B37" s="216"/>
      <c r="C37" s="75" t="s">
        <v>18</v>
      </c>
      <c r="D37" s="76">
        <f>D38+D39+D40+D41</f>
        <v>2467.5694983520957</v>
      </c>
      <c r="E37" s="77">
        <f>E38+D39+E40+D41</f>
        <v>2558.4</v>
      </c>
      <c r="F37" s="29"/>
      <c r="G37" s="11"/>
    </row>
    <row r="38" spans="1:9" ht="26.25" hidden="1" customHeight="1" outlineLevel="1" x14ac:dyDescent="0.2">
      <c r="A38" s="217" t="s">
        <v>32</v>
      </c>
      <c r="B38" s="218"/>
      <c r="C38" s="78" t="s">
        <v>18</v>
      </c>
      <c r="D38" s="79">
        <f>E20</f>
        <v>2077.1600000000003</v>
      </c>
      <c r="E38" s="80">
        <f>F20</f>
        <v>2136.4299999999998</v>
      </c>
      <c r="F38" s="29"/>
    </row>
    <row r="39" spans="1:9" ht="26.25" hidden="1" customHeight="1" outlineLevel="1" x14ac:dyDescent="0.2">
      <c r="A39" s="219" t="s">
        <v>33</v>
      </c>
      <c r="B39" s="220"/>
      <c r="C39" s="81" t="s">
        <v>18</v>
      </c>
      <c r="D39" s="221">
        <f>D21</f>
        <v>24.63</v>
      </c>
      <c r="E39" s="222"/>
      <c r="H39" s="29"/>
      <c r="I39" s="29"/>
    </row>
    <row r="40" spans="1:9" ht="21" hidden="1" customHeight="1" outlineLevel="1" x14ac:dyDescent="0.2">
      <c r="A40" s="219" t="s">
        <v>34</v>
      </c>
      <c r="B40" s="220"/>
      <c r="C40" s="81" t="s">
        <v>18</v>
      </c>
      <c r="D40" s="55">
        <v>362.50949835209519</v>
      </c>
      <c r="E40" s="57">
        <v>394.07</v>
      </c>
      <c r="F40" s="29"/>
      <c r="G40" s="29"/>
      <c r="H40" s="29"/>
    </row>
    <row r="41" spans="1:9" ht="22.5" hidden="1" customHeight="1" outlineLevel="1" thickBot="1" x14ac:dyDescent="0.25">
      <c r="A41" s="205" t="s">
        <v>29</v>
      </c>
      <c r="B41" s="206"/>
      <c r="C41" s="75" t="s">
        <v>18</v>
      </c>
      <c r="D41" s="59">
        <v>3.27</v>
      </c>
      <c r="E41" s="61"/>
      <c r="G41" s="82"/>
    </row>
    <row r="42" spans="1:9" ht="15" hidden="1" collapsed="1" x14ac:dyDescent="0.25">
      <c r="B42" s="36"/>
      <c r="C42" s="37"/>
      <c r="D42" s="62"/>
      <c r="E42" s="62"/>
    </row>
    <row r="43" spans="1:9" ht="15" x14ac:dyDescent="0.25">
      <c r="B43" s="36"/>
      <c r="C43" s="37"/>
      <c r="D43" s="62"/>
      <c r="E43" s="62"/>
    </row>
    <row r="44" spans="1:9" ht="15" x14ac:dyDescent="0.25">
      <c r="B44" s="36"/>
      <c r="C44" s="37"/>
      <c r="D44" s="62"/>
      <c r="E44" s="62"/>
    </row>
    <row r="45" spans="1:9" ht="15" x14ac:dyDescent="0.25">
      <c r="B45" s="36"/>
      <c r="C45" s="37"/>
      <c r="D45" s="62"/>
      <c r="E45" s="62"/>
    </row>
    <row r="46" spans="1:9" ht="15" x14ac:dyDescent="0.25">
      <c r="B46" s="36"/>
      <c r="C46" s="37"/>
      <c r="D46" s="62"/>
      <c r="E46" s="62"/>
    </row>
  </sheetData>
  <mergeCells count="32">
    <mergeCell ref="A41:B41"/>
    <mergeCell ref="A28:A29"/>
    <mergeCell ref="B28:B29"/>
    <mergeCell ref="C28:C29"/>
    <mergeCell ref="D28:E28"/>
    <mergeCell ref="A35:B36"/>
    <mergeCell ref="C35:C36"/>
    <mergeCell ref="D35:E35"/>
    <mergeCell ref="A37:B37"/>
    <mergeCell ref="A38:B38"/>
    <mergeCell ref="A39:B39"/>
    <mergeCell ref="D39:E39"/>
    <mergeCell ref="A40:B40"/>
    <mergeCell ref="A26:G26"/>
    <mergeCell ref="A10:A11"/>
    <mergeCell ref="B10:B11"/>
    <mergeCell ref="C10:C11"/>
    <mergeCell ref="D10:F10"/>
    <mergeCell ref="A17:B18"/>
    <mergeCell ref="C17:C18"/>
    <mergeCell ref="E17:F17"/>
    <mergeCell ref="A19:B19"/>
    <mergeCell ref="A20:B20"/>
    <mergeCell ref="A21:B21"/>
    <mergeCell ref="A22:B22"/>
    <mergeCell ref="A23:B23"/>
    <mergeCell ref="A9:F9"/>
    <mergeCell ref="A2:F2"/>
    <mergeCell ref="A3:F3"/>
    <mergeCell ref="A4:F4"/>
    <mergeCell ref="A5:F6"/>
    <mergeCell ref="A7:G7"/>
  </mergeCells>
  <pageMargins left="1.2204724409448819" right="0.59055118110236227" top="0.39370078740157483" bottom="0.3937007874015748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view="pageBreakPreview" zoomScale="86" zoomScaleNormal="100" zoomScaleSheetLayoutView="86" workbookViewId="0">
      <selection activeCell="S25" sqref="S25"/>
    </sheetView>
  </sheetViews>
  <sheetFormatPr defaultRowHeight="12.75" outlineLevelRow="1" x14ac:dyDescent="0.2"/>
  <cols>
    <col min="1" max="1" width="8.7109375" style="35" customWidth="1"/>
    <col min="2" max="2" width="55.42578125" style="84" customWidth="1"/>
    <col min="3" max="3" width="15.7109375" style="85" customWidth="1"/>
    <col min="4" max="4" width="15.7109375" style="6" customWidth="1"/>
    <col min="5" max="5" width="15.5703125" style="6" hidden="1" customWidth="1"/>
    <col min="6" max="6" width="18.7109375" style="6" hidden="1" customWidth="1"/>
    <col min="7" max="7" width="12.7109375" style="6" hidden="1" customWidth="1"/>
    <col min="8" max="15" width="0" style="6" hidden="1" customWidth="1"/>
    <col min="16" max="16384" width="9.140625" style="6"/>
  </cols>
  <sheetData>
    <row r="1" spans="1:8" ht="6.75" customHeight="1" x14ac:dyDescent="0.25">
      <c r="A1" s="1"/>
      <c r="B1" s="2"/>
      <c r="C1" s="3"/>
      <c r="D1" s="4"/>
    </row>
    <row r="2" spans="1:8" ht="18" x14ac:dyDescent="0.25">
      <c r="A2" s="176" t="s">
        <v>0</v>
      </c>
      <c r="B2" s="176"/>
      <c r="C2" s="176"/>
      <c r="D2" s="176"/>
      <c r="H2" s="6" t="str">
        <f>'1 ЦК'!H2</f>
        <v>на территории Тюменской области, ХМАО и ЯНАО в сентябре 2016 года (прогноз)</v>
      </c>
    </row>
    <row r="3" spans="1:8" ht="18" x14ac:dyDescent="0.25">
      <c r="A3" s="176" t="s">
        <v>2</v>
      </c>
      <c r="B3" s="176"/>
      <c r="C3" s="176"/>
      <c r="D3" s="176"/>
      <c r="H3" s="6" t="str">
        <f>'1 ЦК'!H3</f>
        <v xml:space="preserve">на территории Тюменской области, ХМАО и ЯНАО в августе 2016 года (факт)                                                                                                                   </v>
      </c>
    </row>
    <row r="4" spans="1:8" ht="18" x14ac:dyDescent="0.25">
      <c r="A4" s="176" t="s">
        <v>4</v>
      </c>
      <c r="B4" s="176"/>
      <c r="C4" s="176"/>
      <c r="D4" s="176"/>
    </row>
    <row r="5" spans="1:8" ht="9" customHeight="1" x14ac:dyDescent="0.2">
      <c r="A5" s="177" t="str">
        <f>H3</f>
        <v xml:space="preserve">на территории Тюменской области, ХМАО и ЯНАО в августе 2016 года (факт)                                                                                                                   </v>
      </c>
      <c r="B5" s="177"/>
      <c r="C5" s="177"/>
      <c r="D5" s="177"/>
    </row>
    <row r="6" spans="1:8" s="86" customFormat="1" ht="30" customHeight="1" x14ac:dyDescent="0.25">
      <c r="A6" s="177"/>
      <c r="B6" s="177"/>
      <c r="C6" s="177"/>
      <c r="D6" s="177"/>
    </row>
    <row r="7" spans="1:8" ht="18.75" customHeight="1" x14ac:dyDescent="0.2">
      <c r="A7" s="178" t="s">
        <v>40</v>
      </c>
      <c r="B7" s="178"/>
      <c r="C7" s="178"/>
      <c r="D7" s="178"/>
    </row>
    <row r="8" spans="1:8" ht="12" customHeight="1" x14ac:dyDescent="0.2">
      <c r="A8" s="7"/>
      <c r="B8" s="8"/>
      <c r="C8" s="9"/>
      <c r="D8" s="10"/>
      <c r="E8" s="11"/>
      <c r="F8" s="11"/>
    </row>
    <row r="9" spans="1:8" ht="49.5" customHeight="1" thickBot="1" x14ac:dyDescent="0.25">
      <c r="A9" s="179" t="s">
        <v>6</v>
      </c>
      <c r="B9" s="179"/>
      <c r="C9" s="179"/>
      <c r="D9" s="179"/>
      <c r="E9" s="11"/>
      <c r="F9" s="11"/>
    </row>
    <row r="10" spans="1:8" ht="43.5" customHeight="1" x14ac:dyDescent="0.2">
      <c r="A10" s="180" t="s">
        <v>7</v>
      </c>
      <c r="B10" s="182" t="s">
        <v>8</v>
      </c>
      <c r="C10" s="184" t="s">
        <v>9</v>
      </c>
      <c r="D10" s="87" t="s">
        <v>10</v>
      </c>
      <c r="E10" s="11"/>
      <c r="F10" s="11"/>
    </row>
    <row r="11" spans="1:8" ht="14.25" customHeight="1" thickBot="1" x14ac:dyDescent="0.25">
      <c r="A11" s="181"/>
      <c r="B11" s="183"/>
      <c r="C11" s="185"/>
      <c r="D11" s="14" t="s">
        <v>41</v>
      </c>
    </row>
    <row r="12" spans="1:8" ht="15.75" customHeight="1" x14ac:dyDescent="0.2">
      <c r="A12" s="15" t="s">
        <v>14</v>
      </c>
      <c r="B12" s="16" t="s">
        <v>15</v>
      </c>
      <c r="C12" s="16"/>
      <c r="D12" s="18"/>
      <c r="E12" s="11"/>
      <c r="F12" s="11"/>
      <c r="G12" s="11"/>
    </row>
    <row r="13" spans="1:8" ht="18" customHeight="1" x14ac:dyDescent="0.2">
      <c r="A13" s="19" t="s">
        <v>16</v>
      </c>
      <c r="B13" s="20" t="s">
        <v>17</v>
      </c>
      <c r="C13" s="21" t="s">
        <v>18</v>
      </c>
      <c r="D13" s="23">
        <v>3259.8410000000003</v>
      </c>
      <c r="E13" s="11"/>
      <c r="F13" s="11"/>
      <c r="G13" s="11"/>
    </row>
    <row r="14" spans="1:8" ht="30.75" customHeight="1" x14ac:dyDescent="0.2">
      <c r="A14" s="24" t="s">
        <v>19</v>
      </c>
      <c r="B14" s="25" t="s">
        <v>20</v>
      </c>
      <c r="C14" s="26" t="s">
        <v>18</v>
      </c>
      <c r="D14" s="28">
        <f>D13-D15</f>
        <v>1789.3046815324471</v>
      </c>
      <c r="E14" s="11"/>
      <c r="F14" s="11"/>
      <c r="G14" s="11"/>
    </row>
    <row r="15" spans="1:8" ht="31.5" customHeight="1" thickBot="1" x14ac:dyDescent="0.25">
      <c r="A15" s="30" t="s">
        <v>21</v>
      </c>
      <c r="B15" s="31" t="s">
        <v>22</v>
      </c>
      <c r="C15" s="32" t="s">
        <v>18</v>
      </c>
      <c r="D15" s="88">
        <f>D19</f>
        <v>1470.5363184675532</v>
      </c>
      <c r="E15" s="11"/>
      <c r="F15" s="11"/>
      <c r="G15" s="11"/>
    </row>
    <row r="16" spans="1:8" hidden="1" x14ac:dyDescent="0.2">
      <c r="B16" s="36"/>
      <c r="C16" s="37"/>
      <c r="E16" s="11"/>
      <c r="F16" s="11"/>
      <c r="G16" s="11"/>
    </row>
    <row r="17" spans="1:7" ht="12.75" hidden="1" customHeight="1" outlineLevel="1" x14ac:dyDescent="0.2">
      <c r="A17" s="189" t="s">
        <v>23</v>
      </c>
      <c r="B17" s="190"/>
      <c r="C17" s="193" t="s">
        <v>9</v>
      </c>
      <c r="D17" s="89" t="s">
        <v>10</v>
      </c>
      <c r="E17" s="39"/>
      <c r="F17" s="11"/>
    </row>
    <row r="18" spans="1:7" ht="13.5" hidden="1" outlineLevel="1" thickBot="1" x14ac:dyDescent="0.25">
      <c r="A18" s="191"/>
      <c r="B18" s="192"/>
      <c r="C18" s="194"/>
      <c r="D18" s="90" t="s">
        <v>41</v>
      </c>
      <c r="E18" s="42"/>
      <c r="F18" s="11"/>
    </row>
    <row r="19" spans="1:7" ht="28.5" hidden="1" customHeight="1" outlineLevel="1" thickBot="1" x14ac:dyDescent="0.25">
      <c r="A19" s="223" t="s">
        <v>25</v>
      </c>
      <c r="B19" s="224"/>
      <c r="C19" s="43" t="s">
        <v>18</v>
      </c>
      <c r="D19" s="91">
        <f>D20+D22+D23+D21</f>
        <v>1470.5363184675532</v>
      </c>
      <c r="E19" s="46"/>
      <c r="F19" s="11"/>
    </row>
    <row r="20" spans="1:7" ht="26.25" hidden="1" customHeight="1" outlineLevel="1" x14ac:dyDescent="0.2">
      <c r="A20" s="225" t="s">
        <v>26</v>
      </c>
      <c r="B20" s="226"/>
      <c r="C20" s="47" t="s">
        <v>18</v>
      </c>
      <c r="D20" s="92">
        <v>1167.6100000000001</v>
      </c>
      <c r="E20" s="50"/>
      <c r="F20" s="11"/>
    </row>
    <row r="21" spans="1:7" ht="14.25" hidden="1" customHeight="1" outlineLevel="1" x14ac:dyDescent="0.2">
      <c r="A21" s="227" t="s">
        <v>27</v>
      </c>
      <c r="B21" s="228"/>
      <c r="C21" s="51" t="s">
        <v>18</v>
      </c>
      <c r="D21" s="93">
        <f>'1 ЦК'!D21</f>
        <v>24.63</v>
      </c>
      <c r="E21" s="50"/>
      <c r="F21" s="11"/>
    </row>
    <row r="22" spans="1:7" ht="27.75" hidden="1" customHeight="1" outlineLevel="1" x14ac:dyDescent="0.2">
      <c r="A22" s="227" t="s">
        <v>28</v>
      </c>
      <c r="B22" s="228"/>
      <c r="C22" s="51" t="s">
        <v>18</v>
      </c>
      <c r="D22" s="94">
        <v>274.88631846755283</v>
      </c>
      <c r="E22" s="50"/>
      <c r="F22" s="63"/>
    </row>
    <row r="23" spans="1:7" ht="25.5" hidden="1" customHeight="1" outlineLevel="1" thickBot="1" x14ac:dyDescent="0.3">
      <c r="A23" s="229" t="s">
        <v>29</v>
      </c>
      <c r="B23" s="230"/>
      <c r="C23" s="58" t="s">
        <v>18</v>
      </c>
      <c r="D23" s="95">
        <f>'1 ЦК'!D23</f>
        <v>3.41</v>
      </c>
      <c r="E23" s="62"/>
      <c r="F23" s="11"/>
    </row>
    <row r="24" spans="1:7" ht="18.75" hidden="1" customHeight="1" collapsed="1" x14ac:dyDescent="0.25">
      <c r="A24" s="7"/>
      <c r="B24" s="8"/>
      <c r="C24" s="9"/>
      <c r="D24" s="62"/>
      <c r="E24" s="11"/>
      <c r="F24" s="11"/>
    </row>
    <row r="25" spans="1:7" ht="18.75" customHeight="1" x14ac:dyDescent="0.25">
      <c r="A25" s="7"/>
      <c r="B25" s="8"/>
      <c r="C25" s="9"/>
      <c r="D25" s="62"/>
      <c r="E25" s="11"/>
      <c r="F25" s="11"/>
    </row>
    <row r="26" spans="1:7" ht="19.5" customHeight="1" thickBot="1" x14ac:dyDescent="0.25">
      <c r="A26" s="179" t="s">
        <v>30</v>
      </c>
      <c r="B26" s="179"/>
      <c r="C26" s="179"/>
      <c r="D26" s="179"/>
      <c r="E26" s="11"/>
      <c r="F26" s="11"/>
    </row>
    <row r="27" spans="1:7" ht="43.5" customHeight="1" x14ac:dyDescent="0.2">
      <c r="A27" s="180" t="s">
        <v>7</v>
      </c>
      <c r="B27" s="182" t="s">
        <v>8</v>
      </c>
      <c r="C27" s="184" t="s">
        <v>9</v>
      </c>
      <c r="D27" s="87" t="s">
        <v>10</v>
      </c>
      <c r="E27" s="11"/>
      <c r="F27" s="11"/>
    </row>
    <row r="28" spans="1:7" ht="14.25" customHeight="1" thickBot="1" x14ac:dyDescent="0.25">
      <c r="A28" s="181"/>
      <c r="B28" s="183"/>
      <c r="C28" s="185"/>
      <c r="D28" s="14" t="s">
        <v>42</v>
      </c>
    </row>
    <row r="29" spans="1:7" ht="15.75" customHeight="1" x14ac:dyDescent="0.2">
      <c r="A29" s="15" t="s">
        <v>14</v>
      </c>
      <c r="B29" s="16" t="s">
        <v>15</v>
      </c>
      <c r="C29" s="16"/>
      <c r="D29" s="18"/>
      <c r="E29" s="11"/>
      <c r="F29" s="11"/>
      <c r="G29" s="11"/>
    </row>
    <row r="30" spans="1:7" ht="18" customHeight="1" x14ac:dyDescent="0.2">
      <c r="A30" s="19" t="s">
        <v>16</v>
      </c>
      <c r="B30" s="20" t="s">
        <v>17</v>
      </c>
      <c r="C30" s="21" t="s">
        <v>18</v>
      </c>
      <c r="D30" s="23">
        <v>0</v>
      </c>
      <c r="E30" s="11"/>
      <c r="F30" s="11"/>
      <c r="G30" s="11"/>
    </row>
    <row r="31" spans="1:7" ht="30.75" customHeight="1" x14ac:dyDescent="0.2">
      <c r="A31" s="24" t="s">
        <v>19</v>
      </c>
      <c r="B31" s="25" t="s">
        <v>20</v>
      </c>
      <c r="C31" s="26" t="s">
        <v>18</v>
      </c>
      <c r="D31" s="28">
        <f>D30-D32</f>
        <v>-2105.0600000000004</v>
      </c>
      <c r="E31" s="11"/>
      <c r="F31" s="11"/>
      <c r="G31" s="11"/>
    </row>
    <row r="32" spans="1:7" ht="31.5" customHeight="1" thickBot="1" x14ac:dyDescent="0.25">
      <c r="A32" s="30" t="s">
        <v>21</v>
      </c>
      <c r="B32" s="31" t="s">
        <v>22</v>
      </c>
      <c r="C32" s="32" t="s">
        <v>18</v>
      </c>
      <c r="D32" s="88">
        <f>D36</f>
        <v>2105.0600000000004</v>
      </c>
      <c r="E32" s="11"/>
      <c r="F32" s="11"/>
      <c r="G32" s="11"/>
    </row>
    <row r="33" spans="1:7" x14ac:dyDescent="0.2">
      <c r="B33" s="36"/>
      <c r="C33" s="37"/>
      <c r="E33" s="11"/>
      <c r="F33" s="11"/>
      <c r="G33" s="11"/>
    </row>
    <row r="34" spans="1:7" ht="12.75" hidden="1" customHeight="1" outlineLevel="1" x14ac:dyDescent="0.2">
      <c r="A34" s="189" t="s">
        <v>23</v>
      </c>
      <c r="B34" s="190"/>
      <c r="C34" s="193" t="s">
        <v>9</v>
      </c>
      <c r="D34" s="89" t="s">
        <v>10</v>
      </c>
      <c r="E34" s="39"/>
      <c r="F34" s="11"/>
    </row>
    <row r="35" spans="1:7" ht="13.5" hidden="1" outlineLevel="1" thickBot="1" x14ac:dyDescent="0.25">
      <c r="A35" s="191"/>
      <c r="B35" s="192"/>
      <c r="C35" s="194"/>
      <c r="D35" s="90" t="s">
        <v>42</v>
      </c>
      <c r="E35" s="42"/>
      <c r="F35" s="11"/>
    </row>
    <row r="36" spans="1:7" ht="28.5" hidden="1" customHeight="1" outlineLevel="1" thickBot="1" x14ac:dyDescent="0.25">
      <c r="A36" s="197" t="s">
        <v>25</v>
      </c>
      <c r="B36" s="198"/>
      <c r="C36" s="43" t="s">
        <v>18</v>
      </c>
      <c r="D36" s="91">
        <f>D37+D39+D40+D38</f>
        <v>2105.0600000000004</v>
      </c>
      <c r="E36" s="46"/>
      <c r="F36" s="11"/>
    </row>
    <row r="37" spans="1:7" hidden="1" outlineLevel="1" x14ac:dyDescent="0.2">
      <c r="A37" s="199" t="s">
        <v>26</v>
      </c>
      <c r="B37" s="200"/>
      <c r="C37" s="47" t="s">
        <v>18</v>
      </c>
      <c r="D37" s="92">
        <v>2077.1600000000003</v>
      </c>
      <c r="E37" s="50"/>
      <c r="F37" s="11"/>
    </row>
    <row r="38" spans="1:7" hidden="1" outlineLevel="1" x14ac:dyDescent="0.2">
      <c r="A38" s="201" t="s">
        <v>27</v>
      </c>
      <c r="B38" s="202"/>
      <c r="C38" s="51" t="s">
        <v>18</v>
      </c>
      <c r="D38" s="93">
        <f>'1 ЦК'!D39:E39</f>
        <v>24.63</v>
      </c>
      <c r="E38" s="50"/>
      <c r="F38" s="11"/>
    </row>
    <row r="39" spans="1:7" ht="27" hidden="1" customHeight="1" outlineLevel="1" x14ac:dyDescent="0.2">
      <c r="A39" s="233" t="s">
        <v>34</v>
      </c>
      <c r="B39" s="234"/>
      <c r="C39" s="51" t="s">
        <v>18</v>
      </c>
      <c r="D39" s="94">
        <v>0</v>
      </c>
      <c r="E39" s="50"/>
      <c r="F39" s="63"/>
    </row>
    <row r="40" spans="1:7" ht="25.5" hidden="1" customHeight="1" outlineLevel="1" thickBot="1" x14ac:dyDescent="0.3">
      <c r="A40" s="203" t="s">
        <v>29</v>
      </c>
      <c r="B40" s="204"/>
      <c r="C40" s="58" t="s">
        <v>18</v>
      </c>
      <c r="D40" s="95">
        <f>'1 ЦК'!D41:E41</f>
        <v>3.27</v>
      </c>
      <c r="E40" s="62"/>
      <c r="F40" s="11"/>
    </row>
    <row r="41" spans="1:7" ht="18.75" hidden="1" customHeight="1" x14ac:dyDescent="0.25">
      <c r="A41" s="7"/>
      <c r="B41" s="8"/>
      <c r="C41" s="9"/>
      <c r="D41" s="62"/>
      <c r="E41" s="11"/>
      <c r="F41" s="11"/>
    </row>
  </sheetData>
  <mergeCells count="27">
    <mergeCell ref="A34:B35"/>
    <mergeCell ref="C34:C35"/>
    <mergeCell ref="A36:B36"/>
    <mergeCell ref="A37:B37"/>
    <mergeCell ref="A38:B38"/>
    <mergeCell ref="A39:B39"/>
    <mergeCell ref="A40:B40"/>
    <mergeCell ref="A27:A28"/>
    <mergeCell ref="B27:B28"/>
    <mergeCell ref="C27:C28"/>
    <mergeCell ref="A10:A11"/>
    <mergeCell ref="B10:B11"/>
    <mergeCell ref="C10:C11"/>
    <mergeCell ref="A17:B18"/>
    <mergeCell ref="C17:C18"/>
    <mergeCell ref="A19:B19"/>
    <mergeCell ref="A20:B20"/>
    <mergeCell ref="A21:B21"/>
    <mergeCell ref="A22:B22"/>
    <mergeCell ref="A23:B23"/>
    <mergeCell ref="A26:D26"/>
    <mergeCell ref="A9:D9"/>
    <mergeCell ref="A2:D2"/>
    <mergeCell ref="A3:D3"/>
    <mergeCell ref="A4:D4"/>
    <mergeCell ref="A5:D6"/>
    <mergeCell ref="A7:D7"/>
  </mergeCells>
  <pageMargins left="1.2204724409448819" right="0.59055118110236227" top="0.39370078740157483" bottom="0.3937007874015748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view="pageBreakPreview" zoomScale="84" zoomScaleNormal="100" zoomScaleSheetLayoutView="84" workbookViewId="0">
      <selection activeCell="B108" sqref="B108"/>
    </sheetView>
  </sheetViews>
  <sheetFormatPr defaultRowHeight="12.75" x14ac:dyDescent="0.2"/>
  <cols>
    <col min="1" max="1" width="8.7109375" style="35" customWidth="1"/>
    <col min="2" max="2" width="55.7109375" style="84" customWidth="1"/>
    <col min="3" max="3" width="15.7109375" style="85" customWidth="1"/>
    <col min="4" max="4" width="15.7109375" style="6" customWidth="1"/>
    <col min="5" max="5" width="17.5703125" style="6" customWidth="1"/>
    <col min="6" max="6" width="17.7109375" style="6" customWidth="1"/>
    <col min="7" max="7" width="15.5703125" style="6" hidden="1" customWidth="1"/>
    <col min="8" max="8" width="18.7109375" style="6" hidden="1" customWidth="1"/>
    <col min="9" max="9" width="12.7109375" style="6" hidden="1" customWidth="1"/>
    <col min="10" max="10" width="12.140625" style="6" hidden="1" customWidth="1"/>
    <col min="11" max="12" width="14.42578125" style="6" hidden="1" customWidth="1"/>
    <col min="13" max="14" width="14.42578125" style="6" customWidth="1"/>
    <col min="15" max="17" width="12.140625" style="6" customWidth="1"/>
    <col min="18" max="16384" width="9.140625" style="6"/>
  </cols>
  <sheetData>
    <row r="1" spans="1:8" ht="18" x14ac:dyDescent="0.25">
      <c r="A1" s="176" t="s">
        <v>0</v>
      </c>
      <c r="B1" s="176"/>
      <c r="C1" s="176"/>
      <c r="D1" s="176"/>
      <c r="E1" s="176"/>
      <c r="F1" s="176"/>
    </row>
    <row r="2" spans="1:8" ht="18" x14ac:dyDescent="0.25">
      <c r="A2" s="176" t="s">
        <v>2</v>
      </c>
      <c r="B2" s="176"/>
      <c r="C2" s="176"/>
      <c r="D2" s="176"/>
      <c r="E2" s="176"/>
      <c r="F2" s="176"/>
      <c r="H2" s="6" t="str">
        <f>'1 ЦК'!H2</f>
        <v>на территории Тюменской области, ХМАО и ЯНАО в сентябре 2016 года (прогноз)</v>
      </c>
    </row>
    <row r="3" spans="1:8" ht="18" x14ac:dyDescent="0.25">
      <c r="A3" s="176" t="s">
        <v>4</v>
      </c>
      <c r="B3" s="176"/>
      <c r="C3" s="176"/>
      <c r="D3" s="176"/>
      <c r="E3" s="176"/>
      <c r="F3" s="176"/>
      <c r="H3" s="6" t="str">
        <f>'1 ЦК'!H3</f>
        <v xml:space="preserve">на территории Тюменской области, ХМАО и ЯНАО в августе 2016 года (факт)                                                                                                                   </v>
      </c>
    </row>
    <row r="4" spans="1:8" ht="9" customHeight="1" x14ac:dyDescent="0.2">
      <c r="A4" s="237" t="str">
        <f>'1 ЦК'!A5</f>
        <v xml:space="preserve">на территории Тюменской области, ХМАО и ЯНАО в августе 2016 года (факт)                                                                                                                   </v>
      </c>
      <c r="B4" s="177"/>
      <c r="C4" s="177"/>
      <c r="D4" s="177"/>
      <c r="E4" s="177"/>
      <c r="F4" s="177"/>
    </row>
    <row r="5" spans="1:8" ht="19.5" customHeight="1" x14ac:dyDescent="0.2">
      <c r="A5" s="177"/>
      <c r="B5" s="177"/>
      <c r="C5" s="177"/>
      <c r="D5" s="177"/>
      <c r="E5" s="177"/>
      <c r="F5" s="177"/>
    </row>
    <row r="6" spans="1:8" ht="21" customHeight="1" x14ac:dyDescent="0.2">
      <c r="A6" s="238" t="s">
        <v>43</v>
      </c>
      <c r="B6" s="238"/>
      <c r="C6" s="238"/>
      <c r="D6" s="238"/>
      <c r="E6" s="238"/>
      <c r="F6" s="238"/>
    </row>
    <row r="7" spans="1:8" ht="15" customHeight="1" thickBot="1" x14ac:dyDescent="0.25"/>
    <row r="8" spans="1:8" ht="24.95" customHeight="1" x14ac:dyDescent="0.2">
      <c r="A8" s="239" t="s">
        <v>7</v>
      </c>
      <c r="B8" s="241" t="s">
        <v>44</v>
      </c>
      <c r="C8" s="243" t="s">
        <v>9</v>
      </c>
      <c r="D8" s="186" t="s">
        <v>10</v>
      </c>
      <c r="E8" s="187"/>
      <c r="F8" s="188"/>
    </row>
    <row r="9" spans="1:8" ht="24.95" customHeight="1" thickBot="1" x14ac:dyDescent="0.25">
      <c r="A9" s="240"/>
      <c r="B9" s="242"/>
      <c r="C9" s="244"/>
      <c r="D9" s="96" t="s">
        <v>41</v>
      </c>
      <c r="E9" s="96" t="s">
        <v>12</v>
      </c>
      <c r="F9" s="14" t="s">
        <v>13</v>
      </c>
    </row>
    <row r="10" spans="1:8" ht="15.75" customHeight="1" x14ac:dyDescent="0.2">
      <c r="A10" s="97" t="s">
        <v>14</v>
      </c>
      <c r="B10" s="98" t="s">
        <v>45</v>
      </c>
      <c r="C10" s="98"/>
      <c r="D10" s="99"/>
      <c r="E10" s="99"/>
      <c r="F10" s="100"/>
      <c r="G10" s="11"/>
      <c r="H10" s="11"/>
    </row>
    <row r="11" spans="1:8" ht="15.75" customHeight="1" x14ac:dyDescent="0.2">
      <c r="A11" s="101" t="s">
        <v>16</v>
      </c>
      <c r="B11" s="102" t="s">
        <v>46</v>
      </c>
      <c r="C11" s="103" t="s">
        <v>47</v>
      </c>
      <c r="D11" s="104">
        <v>386342.98000000004</v>
      </c>
      <c r="E11" s="105">
        <f>D11</f>
        <v>386342.98000000004</v>
      </c>
      <c r="F11" s="106">
        <f>E11</f>
        <v>386342.98000000004</v>
      </c>
      <c r="G11" s="11"/>
      <c r="H11" s="11"/>
    </row>
    <row r="12" spans="1:8" ht="15.75" customHeight="1" x14ac:dyDescent="0.2">
      <c r="A12" s="107" t="s">
        <v>19</v>
      </c>
      <c r="B12" s="108" t="s">
        <v>48</v>
      </c>
      <c r="C12" s="109" t="s">
        <v>47</v>
      </c>
      <c r="D12" s="110">
        <f>D11</f>
        <v>386342.98000000004</v>
      </c>
      <c r="E12" s="111">
        <f>E11</f>
        <v>386342.98000000004</v>
      </c>
      <c r="F12" s="112">
        <f>F11</f>
        <v>386342.98000000004</v>
      </c>
      <c r="G12" s="11"/>
      <c r="H12" s="11"/>
    </row>
    <row r="13" spans="1:8" ht="15.75" customHeight="1" x14ac:dyDescent="0.2">
      <c r="A13" s="101" t="s">
        <v>49</v>
      </c>
      <c r="B13" s="102" t="s">
        <v>17</v>
      </c>
      <c r="C13" s="103" t="s">
        <v>18</v>
      </c>
      <c r="D13" s="104">
        <v>1985.338</v>
      </c>
      <c r="E13" s="104">
        <v>2998.701</v>
      </c>
      <c r="F13" s="106">
        <v>3058.1580000000004</v>
      </c>
      <c r="G13" s="11"/>
      <c r="H13" s="11"/>
    </row>
    <row r="14" spans="1:8" ht="25.5" x14ac:dyDescent="0.2">
      <c r="A14" s="107" t="s">
        <v>50</v>
      </c>
      <c r="B14" s="108" t="s">
        <v>51</v>
      </c>
      <c r="C14" s="109" t="s">
        <v>18</v>
      </c>
      <c r="D14" s="110">
        <f>E14</f>
        <v>893.78879054636445</v>
      </c>
      <c r="E14" s="111">
        <f>E13-E15</f>
        <v>893.78879054636445</v>
      </c>
      <c r="F14" s="113">
        <f>E14</f>
        <v>893.78879054636445</v>
      </c>
      <c r="G14" s="11"/>
      <c r="H14" s="11"/>
    </row>
    <row r="15" spans="1:8" ht="28.5" customHeight="1" thickBot="1" x14ac:dyDescent="0.25">
      <c r="A15" s="114" t="s">
        <v>52</v>
      </c>
      <c r="B15" s="115" t="s">
        <v>22</v>
      </c>
      <c r="C15" s="116" t="s">
        <v>18</v>
      </c>
      <c r="D15" s="117">
        <f>D13-D14</f>
        <v>1091.5492094536355</v>
      </c>
      <c r="E15" s="118">
        <f>E21</f>
        <v>2104.9122094536356</v>
      </c>
      <c r="F15" s="119">
        <f>F13-F14</f>
        <v>2164.3692094536359</v>
      </c>
      <c r="G15" s="11"/>
      <c r="H15" s="11"/>
    </row>
    <row r="16" spans="1:8" x14ac:dyDescent="0.2">
      <c r="A16" s="120"/>
      <c r="B16" s="121"/>
      <c r="C16" s="122"/>
      <c r="D16" s="123"/>
      <c r="E16" s="123"/>
      <c r="F16" s="11"/>
      <c r="G16" s="11"/>
      <c r="H16" s="11"/>
    </row>
    <row r="17" spans="1:8" ht="13.5" thickBot="1" x14ac:dyDescent="0.25">
      <c r="A17" s="124"/>
      <c r="B17" s="121"/>
      <c r="C17" s="9"/>
      <c r="D17" s="123"/>
      <c r="E17" s="123"/>
      <c r="F17" s="11"/>
      <c r="G17" s="11"/>
      <c r="H17" s="11"/>
    </row>
    <row r="18" spans="1:8" ht="47.25" customHeight="1" thickBot="1" x14ac:dyDescent="0.3">
      <c r="A18" s="245" t="s">
        <v>53</v>
      </c>
      <c r="B18" s="246"/>
      <c r="C18" s="246"/>
      <c r="D18" s="246"/>
      <c r="E18" s="246"/>
      <c r="F18" s="247"/>
      <c r="G18" s="11"/>
      <c r="H18" s="11"/>
    </row>
    <row r="19" spans="1:8" ht="12.75" customHeight="1" x14ac:dyDescent="0.2">
      <c r="A19" s="248" t="s">
        <v>54</v>
      </c>
      <c r="B19" s="249"/>
      <c r="C19" s="252" t="s">
        <v>9</v>
      </c>
      <c r="D19" s="254" t="s">
        <v>10</v>
      </c>
      <c r="E19" s="255"/>
      <c r="F19" s="256"/>
      <c r="G19" s="11"/>
      <c r="H19" s="11"/>
    </row>
    <row r="20" spans="1:8" ht="13.5" customHeight="1" thickBot="1" x14ac:dyDescent="0.25">
      <c r="A20" s="250"/>
      <c r="B20" s="251"/>
      <c r="C20" s="253"/>
      <c r="D20" s="125" t="s">
        <v>41</v>
      </c>
      <c r="E20" s="126" t="s">
        <v>12</v>
      </c>
      <c r="F20" s="127" t="s">
        <v>13</v>
      </c>
      <c r="G20" s="11"/>
      <c r="H20" s="11"/>
    </row>
    <row r="21" spans="1:8" ht="30.75" customHeight="1" x14ac:dyDescent="0.2">
      <c r="A21" s="257" t="s">
        <v>55</v>
      </c>
      <c r="B21" s="258"/>
      <c r="C21" s="128" t="s">
        <v>18</v>
      </c>
      <c r="D21" s="129">
        <f>D15</f>
        <v>1091.5492094536355</v>
      </c>
      <c r="E21" s="130">
        <f>E25+D26+D27</f>
        <v>2104.9122094536356</v>
      </c>
      <c r="F21" s="131">
        <f>F15</f>
        <v>2164.3692094536359</v>
      </c>
      <c r="G21" s="11"/>
      <c r="H21" s="11"/>
    </row>
    <row r="22" spans="1:8" ht="30.75" customHeight="1" x14ac:dyDescent="0.2">
      <c r="A22" s="235" t="s">
        <v>56</v>
      </c>
      <c r="B22" s="236"/>
      <c r="C22" s="26"/>
      <c r="D22" s="132"/>
      <c r="E22" s="133"/>
      <c r="F22" s="134"/>
      <c r="G22" s="11"/>
      <c r="H22" s="11"/>
    </row>
    <row r="23" spans="1:8" ht="30.75" customHeight="1" x14ac:dyDescent="0.2">
      <c r="A23" s="259" t="s">
        <v>57</v>
      </c>
      <c r="B23" s="260"/>
      <c r="C23" s="26" t="s">
        <v>58</v>
      </c>
      <c r="D23" s="135">
        <v>818312.87</v>
      </c>
      <c r="E23" s="136">
        <v>1347699.37</v>
      </c>
      <c r="F23" s="137">
        <v>741960.17</v>
      </c>
      <c r="G23" s="261" t="s">
        <v>59</v>
      </c>
      <c r="H23" s="11"/>
    </row>
    <row r="24" spans="1:8" ht="30.75" customHeight="1" x14ac:dyDescent="0.2">
      <c r="A24" s="259" t="s">
        <v>60</v>
      </c>
      <c r="B24" s="260"/>
      <c r="C24" s="26" t="s">
        <v>18</v>
      </c>
      <c r="D24" s="135">
        <v>55.28</v>
      </c>
      <c r="E24" s="136">
        <v>177.74</v>
      </c>
      <c r="F24" s="137">
        <v>357.73</v>
      </c>
      <c r="G24" s="262"/>
      <c r="H24" s="11"/>
    </row>
    <row r="25" spans="1:8" ht="30.75" customHeight="1" x14ac:dyDescent="0.2">
      <c r="A25" s="235" t="s">
        <v>26</v>
      </c>
      <c r="B25" s="236"/>
      <c r="C25" s="138" t="s">
        <v>18</v>
      </c>
      <c r="D25" s="139">
        <f>'3 ЦК'!D20</f>
        <v>1167.6100000000001</v>
      </c>
      <c r="E25" s="140">
        <f>'1 ЦК'!E20</f>
        <v>2077.1600000000003</v>
      </c>
      <c r="F25" s="141">
        <f>'1 ЦК'!F20</f>
        <v>2136.4299999999998</v>
      </c>
      <c r="G25" s="263"/>
      <c r="H25" s="11"/>
    </row>
    <row r="26" spans="1:8" ht="30.75" customHeight="1" x14ac:dyDescent="0.2">
      <c r="A26" s="264" t="s">
        <v>61</v>
      </c>
      <c r="B26" s="265"/>
      <c r="C26" s="138" t="s">
        <v>18</v>
      </c>
      <c r="D26" s="266">
        <f>'1 ЦК'!D21</f>
        <v>24.63</v>
      </c>
      <c r="E26" s="267"/>
      <c r="F26" s="268"/>
      <c r="G26" s="11"/>
      <c r="H26" s="11"/>
    </row>
    <row r="27" spans="1:8" ht="30.75" customHeight="1" thickBot="1" x14ac:dyDescent="0.25">
      <c r="A27" s="269" t="s">
        <v>29</v>
      </c>
      <c r="B27" s="270"/>
      <c r="C27" s="142" t="s">
        <v>18</v>
      </c>
      <c r="D27" s="271">
        <v>3.1222094536349281</v>
      </c>
      <c r="E27" s="272"/>
      <c r="F27" s="273"/>
      <c r="G27" s="11"/>
      <c r="H27" s="11"/>
    </row>
    <row r="28" spans="1:8" ht="16.5" hidden="1" customHeight="1" x14ac:dyDescent="0.2">
      <c r="H28" s="143"/>
    </row>
    <row r="29" spans="1:8" ht="16.5" hidden="1" customHeight="1" x14ac:dyDescent="0.2">
      <c r="H29" s="143"/>
    </row>
    <row r="30" spans="1:8" ht="16.5" hidden="1" customHeight="1" x14ac:dyDescent="0.2">
      <c r="H30" s="143"/>
    </row>
    <row r="31" spans="1:8" ht="16.5" hidden="1" customHeight="1" x14ac:dyDescent="0.2">
      <c r="H31" s="143"/>
    </row>
    <row r="32" spans="1:8" ht="16.5" hidden="1" customHeight="1" x14ac:dyDescent="0.2">
      <c r="H32" s="143"/>
    </row>
    <row r="33" spans="1:8" ht="16.5" hidden="1" customHeight="1" x14ac:dyDescent="0.2">
      <c r="H33" s="143"/>
    </row>
    <row r="34" spans="1:8" ht="21.75" hidden="1" customHeight="1" x14ac:dyDescent="0.25">
      <c r="A34" s="274" t="s">
        <v>35</v>
      </c>
      <c r="B34" s="274"/>
      <c r="C34" s="83"/>
      <c r="D34" s="83"/>
      <c r="E34" s="83"/>
    </row>
    <row r="35" spans="1:8" ht="18" hidden="1" customHeight="1" x14ac:dyDescent="0.25">
      <c r="A35" s="274" t="s">
        <v>36</v>
      </c>
      <c r="B35" s="274"/>
      <c r="C35" s="83"/>
      <c r="D35" s="144"/>
      <c r="E35" s="275" t="s">
        <v>37</v>
      </c>
      <c r="F35" s="276"/>
    </row>
    <row r="36" spans="1:8" ht="18" hidden="1" customHeight="1" x14ac:dyDescent="0.25">
      <c r="B36" s="36"/>
      <c r="C36" s="37"/>
      <c r="D36" s="62"/>
    </row>
    <row r="37" spans="1:8" ht="18" hidden="1" customHeight="1" x14ac:dyDescent="0.25">
      <c r="B37" s="36"/>
      <c r="C37" s="37"/>
      <c r="D37" s="62"/>
    </row>
    <row r="38" spans="1:8" ht="18" hidden="1" customHeight="1" x14ac:dyDescent="0.25">
      <c r="B38" s="36"/>
      <c r="C38" s="37"/>
      <c r="D38" s="62"/>
    </row>
    <row r="39" spans="1:8" ht="18" hidden="1" customHeight="1" x14ac:dyDescent="0.25">
      <c r="B39" s="36"/>
      <c r="C39" s="37"/>
      <c r="D39" s="62"/>
    </row>
    <row r="40" spans="1:8" ht="18" hidden="1" customHeight="1" x14ac:dyDescent="0.25">
      <c r="B40" s="36"/>
      <c r="C40" s="37"/>
      <c r="D40" s="62"/>
    </row>
    <row r="41" spans="1:8" ht="18" hidden="1" customHeight="1" x14ac:dyDescent="0.25">
      <c r="B41" s="36"/>
      <c r="C41" s="37"/>
      <c r="D41" s="62"/>
    </row>
    <row r="42" spans="1:8" ht="18" hidden="1" customHeight="1" x14ac:dyDescent="0.25">
      <c r="B42" s="36"/>
      <c r="C42" s="37"/>
      <c r="D42" s="62"/>
    </row>
    <row r="43" spans="1:8" ht="18" hidden="1" customHeight="1" x14ac:dyDescent="0.25">
      <c r="B43" s="36"/>
      <c r="C43" s="37"/>
      <c r="D43" s="62"/>
    </row>
    <row r="44" spans="1:8" ht="18" hidden="1" customHeight="1" x14ac:dyDescent="0.25">
      <c r="A44" s="6"/>
      <c r="B44" s="6"/>
      <c r="C44" s="37"/>
      <c r="D44" s="62"/>
    </row>
    <row r="45" spans="1:8" ht="18" hidden="1" customHeight="1" x14ac:dyDescent="0.2"/>
    <row r="46" spans="1:8" ht="18" hidden="1" customHeight="1" x14ac:dyDescent="0.2"/>
    <row r="47" spans="1:8" ht="18" hidden="1" customHeight="1" x14ac:dyDescent="0.2"/>
    <row r="48" spans="1:8" ht="18" hidden="1" customHeight="1" x14ac:dyDescent="0.2"/>
    <row r="49" spans="1:2" ht="18" hidden="1" customHeight="1" x14ac:dyDescent="0.2"/>
    <row r="50" spans="1:2" ht="18" hidden="1" customHeight="1" x14ac:dyDescent="0.2"/>
    <row r="51" spans="1:2" ht="18" hidden="1" customHeight="1" x14ac:dyDescent="0.2"/>
    <row r="52" spans="1:2" ht="18" hidden="1" customHeight="1" x14ac:dyDescent="0.2"/>
    <row r="53" spans="1:2" ht="18" hidden="1" customHeight="1" x14ac:dyDescent="0.2"/>
    <row r="54" spans="1:2" ht="18" hidden="1" customHeight="1" x14ac:dyDescent="0.2"/>
    <row r="55" spans="1:2" ht="18" hidden="1" customHeight="1" x14ac:dyDescent="0.2"/>
    <row r="56" spans="1:2" ht="18" hidden="1" customHeight="1" x14ac:dyDescent="0.2"/>
    <row r="57" spans="1:2" ht="18" hidden="1" customHeight="1" x14ac:dyDescent="0.2"/>
    <row r="58" spans="1:2" ht="18" hidden="1" customHeight="1" x14ac:dyDescent="0.2"/>
    <row r="59" spans="1:2" ht="18" hidden="1" customHeight="1" x14ac:dyDescent="0.2"/>
    <row r="60" spans="1:2" ht="18" hidden="1" customHeight="1" x14ac:dyDescent="0.2"/>
    <row r="61" spans="1:2" ht="18" hidden="1" customHeight="1" x14ac:dyDescent="0.2"/>
    <row r="62" spans="1:2" ht="18" hidden="1" customHeight="1" x14ac:dyDescent="0.2"/>
    <row r="63" spans="1:2" ht="18" hidden="1" customHeight="1" x14ac:dyDescent="0.2">
      <c r="A63" s="231" t="s">
        <v>38</v>
      </c>
      <c r="B63" s="232"/>
    </row>
    <row r="64" spans="1:2" ht="18" hidden="1" customHeight="1" x14ac:dyDescent="0.2">
      <c r="A64" s="231" t="s">
        <v>39</v>
      </c>
      <c r="B64" s="232"/>
    </row>
  </sheetData>
  <mergeCells count="28">
    <mergeCell ref="A64:B64"/>
    <mergeCell ref="A27:B27"/>
    <mergeCell ref="D27:F27"/>
    <mergeCell ref="A34:B34"/>
    <mergeCell ref="A35:B35"/>
    <mergeCell ref="E35:F35"/>
    <mergeCell ref="A63:B63"/>
    <mergeCell ref="A23:B23"/>
    <mergeCell ref="G23:G25"/>
    <mergeCell ref="A24:B24"/>
    <mergeCell ref="A25:B25"/>
    <mergeCell ref="A26:B26"/>
    <mergeCell ref="D26:F26"/>
    <mergeCell ref="A22:B22"/>
    <mergeCell ref="A1:F1"/>
    <mergeCell ref="A2:F2"/>
    <mergeCell ref="A3:F3"/>
    <mergeCell ref="A4:F5"/>
    <mergeCell ref="A6:F6"/>
    <mergeCell ref="A8:A9"/>
    <mergeCell ref="B8:B9"/>
    <mergeCell ref="C8:C9"/>
    <mergeCell ref="D8:F8"/>
    <mergeCell ref="A18:F18"/>
    <mergeCell ref="A19:B20"/>
    <mergeCell ref="C19:C20"/>
    <mergeCell ref="D19:F19"/>
    <mergeCell ref="A21:B21"/>
  </mergeCells>
  <pageMargins left="1.2204724409448819" right="0.59055118110236227" top="0.39370078740157483" bottom="0.39370078740157483" header="0.31496062992125984" footer="0.31496062992125984"/>
  <pageSetup paperSize="9" scale="62" orientation="portrait" r:id="rId1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view="pageBreakPreview" zoomScale="87" zoomScaleNormal="100" zoomScaleSheetLayoutView="87" workbookViewId="0">
      <selection activeCell="D70" sqref="D70"/>
    </sheetView>
  </sheetViews>
  <sheetFormatPr defaultRowHeight="15" x14ac:dyDescent="0.25"/>
  <cols>
    <col min="1" max="1" width="12" customWidth="1"/>
    <col min="4" max="4" width="3.7109375" customWidth="1"/>
    <col min="5" max="5" width="9.85546875" customWidth="1"/>
    <col min="6" max="6" width="5.85546875" customWidth="1"/>
    <col min="7" max="7" width="4.85546875" customWidth="1"/>
    <col min="8" max="8" width="3.7109375" customWidth="1"/>
    <col min="9" max="9" width="15.28515625" customWidth="1"/>
    <col min="10" max="10" width="12.28515625" customWidth="1"/>
  </cols>
  <sheetData>
    <row r="1" spans="1:10" x14ac:dyDescent="0.25">
      <c r="A1" s="279" t="s">
        <v>62</v>
      </c>
      <c r="B1" s="279"/>
      <c r="C1" s="279"/>
      <c r="D1" s="279"/>
      <c r="E1" s="279"/>
      <c r="F1" s="279"/>
      <c r="G1" s="279"/>
      <c r="H1" s="279"/>
      <c r="I1" s="279"/>
      <c r="J1" s="279"/>
    </row>
    <row r="2" spans="1:10" ht="43.5" customHeight="1" x14ac:dyDescent="0.25">
      <c r="A2" s="279"/>
      <c r="B2" s="279"/>
      <c r="C2" s="279"/>
      <c r="D2" s="279"/>
      <c r="E2" s="279"/>
      <c r="F2" s="279"/>
      <c r="G2" s="279"/>
      <c r="H2" s="279"/>
      <c r="I2" s="279"/>
      <c r="J2" s="279"/>
    </row>
    <row r="3" spans="1:10" ht="26.25" customHeight="1" thickBot="1" x14ac:dyDescent="0.3">
      <c r="A3" s="280" t="s">
        <v>63</v>
      </c>
      <c r="B3" s="280"/>
      <c r="C3" s="280"/>
      <c r="D3" s="145"/>
      <c r="E3" s="145"/>
      <c r="F3" s="145"/>
      <c r="G3" s="145"/>
      <c r="H3" s="145"/>
      <c r="I3" s="145"/>
      <c r="J3" s="145"/>
    </row>
    <row r="4" spans="1:10" ht="27.75" customHeight="1" thickBot="1" x14ac:dyDescent="0.3">
      <c r="A4" s="281" t="s">
        <v>64</v>
      </c>
      <c r="B4" s="282"/>
      <c r="C4" s="282"/>
      <c r="D4" s="282"/>
      <c r="E4" s="282"/>
      <c r="F4" s="282"/>
      <c r="G4" s="282"/>
      <c r="H4" s="283"/>
      <c r="I4" s="146" t="s">
        <v>65</v>
      </c>
      <c r="J4" s="147" t="s">
        <v>66</v>
      </c>
    </row>
    <row r="5" spans="1:10" ht="27" customHeight="1" thickBot="1" x14ac:dyDescent="0.3">
      <c r="A5" s="284">
        <v>1</v>
      </c>
      <c r="B5" s="285"/>
      <c r="C5" s="285"/>
      <c r="D5" s="285"/>
      <c r="E5" s="285"/>
      <c r="F5" s="285"/>
      <c r="G5" s="285"/>
      <c r="H5" s="286"/>
      <c r="I5" s="146">
        <v>2</v>
      </c>
      <c r="J5" s="147">
        <v>3</v>
      </c>
    </row>
    <row r="6" spans="1:10" ht="32.25" customHeight="1" x14ac:dyDescent="0.25">
      <c r="A6" s="287" t="s">
        <v>67</v>
      </c>
      <c r="B6" s="288"/>
      <c r="C6" s="288"/>
      <c r="D6" s="288"/>
      <c r="E6" s="288"/>
      <c r="F6" s="288"/>
      <c r="G6" s="288"/>
      <c r="H6" s="288"/>
      <c r="I6" s="148" t="s">
        <v>18</v>
      </c>
      <c r="J6" s="149">
        <v>1481.9370000000001</v>
      </c>
    </row>
    <row r="7" spans="1:10" ht="34.5" customHeight="1" x14ac:dyDescent="0.25">
      <c r="A7" s="277" t="s">
        <v>68</v>
      </c>
      <c r="B7" s="278"/>
      <c r="C7" s="278"/>
      <c r="D7" s="278"/>
      <c r="E7" s="278"/>
      <c r="F7" s="278"/>
      <c r="G7" s="278"/>
      <c r="H7" s="278"/>
      <c r="I7" s="150" t="s">
        <v>18</v>
      </c>
      <c r="J7" s="149">
        <f>J6-J8</f>
        <v>1454.1847905463651</v>
      </c>
    </row>
    <row r="8" spans="1:10" ht="90" customHeight="1" thickBot="1" x14ac:dyDescent="0.3">
      <c r="A8" s="290" t="s">
        <v>69</v>
      </c>
      <c r="B8" s="291"/>
      <c r="C8" s="291"/>
      <c r="D8" s="291"/>
      <c r="E8" s="291"/>
      <c r="F8" s="291"/>
      <c r="G8" s="291"/>
      <c r="H8" s="292"/>
      <c r="I8" s="151" t="s">
        <v>18</v>
      </c>
      <c r="J8" s="152">
        <f>'5 ЦК'!D26+'5 ЦК'!D27</f>
        <v>27.752209453634926</v>
      </c>
    </row>
    <row r="9" spans="1:10" hidden="1" x14ac:dyDescent="0.25">
      <c r="A9" s="153"/>
      <c r="B9" s="154"/>
      <c r="C9" s="154"/>
      <c r="D9" s="154"/>
      <c r="E9" s="154"/>
      <c r="F9" s="154"/>
      <c r="G9" s="154"/>
      <c r="H9" s="154"/>
      <c r="I9" s="155"/>
      <c r="J9" s="155"/>
    </row>
    <row r="10" spans="1:10" hidden="1" x14ac:dyDescent="0.25"/>
    <row r="11" spans="1:10" hidden="1" x14ac:dyDescent="0.25">
      <c r="A11" s="293" t="s">
        <v>70</v>
      </c>
      <c r="B11" s="293"/>
      <c r="C11" s="293"/>
      <c r="D11" s="293"/>
      <c r="E11" s="293"/>
      <c r="F11" s="293"/>
      <c r="G11" s="293"/>
    </row>
    <row r="12" spans="1:10" hidden="1" x14ac:dyDescent="0.25"/>
    <row r="13" spans="1:10" hidden="1" x14ac:dyDescent="0.25"/>
    <row r="14" spans="1:10" hidden="1" x14ac:dyDescent="0.25"/>
    <row r="15" spans="1:10" hidden="1" x14ac:dyDescent="0.25"/>
    <row r="16" spans="1:10" s="6" customFormat="1" ht="18" hidden="1" customHeight="1" x14ac:dyDescent="0.2">
      <c r="A16" s="294" t="s">
        <v>35</v>
      </c>
      <c r="B16" s="294"/>
      <c r="C16" s="294"/>
      <c r="D16" s="294"/>
      <c r="E16" s="156"/>
      <c r="F16" s="5"/>
      <c r="G16" s="5"/>
      <c r="H16" s="5"/>
      <c r="I16" s="5"/>
      <c r="J16" s="5"/>
    </row>
    <row r="17" spans="1:10" s="6" customFormat="1" ht="18" hidden="1" customHeight="1" x14ac:dyDescent="0.2">
      <c r="A17" s="295" t="s">
        <v>36</v>
      </c>
      <c r="B17" s="295"/>
      <c r="C17" s="295"/>
      <c r="D17" s="295"/>
      <c r="E17" s="295"/>
      <c r="F17" s="5"/>
      <c r="G17" s="5"/>
      <c r="H17" s="5"/>
      <c r="I17" s="296" t="s">
        <v>37</v>
      </c>
      <c r="J17" s="296"/>
    </row>
    <row r="18" spans="1:10" s="6" customFormat="1" hidden="1" x14ac:dyDescent="0.25">
      <c r="A18" s="35"/>
      <c r="B18" s="36"/>
      <c r="C18" s="37"/>
      <c r="D18" s="62"/>
    </row>
    <row r="19" spans="1:10" s="6" customFormat="1" hidden="1" x14ac:dyDescent="0.25">
      <c r="A19" s="35"/>
      <c r="B19" s="36"/>
      <c r="C19" s="37"/>
      <c r="D19" s="62"/>
    </row>
    <row r="20" spans="1:10" s="6" customFormat="1" hidden="1" x14ac:dyDescent="0.25">
      <c r="A20" s="35"/>
      <c r="B20" s="36"/>
      <c r="C20" s="37"/>
      <c r="D20" s="62"/>
    </row>
    <row r="21" spans="1:10" s="6" customFormat="1" hidden="1" x14ac:dyDescent="0.25">
      <c r="A21" s="35"/>
      <c r="B21" s="36"/>
      <c r="C21" s="37"/>
      <c r="D21" s="62"/>
    </row>
    <row r="22" spans="1:10" s="6" customFormat="1" hidden="1" x14ac:dyDescent="0.25">
      <c r="A22" s="35"/>
      <c r="B22" s="36"/>
      <c r="C22" s="37"/>
      <c r="D22" s="62"/>
    </row>
    <row r="23" spans="1:10" s="6" customFormat="1" hidden="1" x14ac:dyDescent="0.25">
      <c r="A23" s="35"/>
      <c r="B23" s="36"/>
      <c r="C23" s="37"/>
      <c r="D23" s="62"/>
    </row>
    <row r="24" spans="1:10" s="6" customFormat="1" ht="12.75" hidden="1" x14ac:dyDescent="0.2">
      <c r="A24" s="35"/>
      <c r="B24" s="84"/>
      <c r="C24" s="85"/>
    </row>
    <row r="25" spans="1:10" s="6" customFormat="1" ht="12.75" hidden="1" x14ac:dyDescent="0.2">
      <c r="A25" s="35"/>
      <c r="B25" s="84"/>
      <c r="C25" s="85"/>
    </row>
    <row r="26" spans="1:10" s="6" customFormat="1" ht="12.75" hidden="1" x14ac:dyDescent="0.2">
      <c r="A26" s="35"/>
      <c r="B26" s="84"/>
      <c r="C26" s="85"/>
    </row>
    <row r="27" spans="1:10" s="6" customFormat="1" ht="12.75" hidden="1" x14ac:dyDescent="0.2">
      <c r="A27" s="35"/>
      <c r="B27" s="84"/>
      <c r="C27" s="85"/>
    </row>
    <row r="28" spans="1:10" s="6" customFormat="1" ht="17.25" hidden="1" customHeight="1" x14ac:dyDescent="0.2">
      <c r="A28" s="35"/>
      <c r="B28" s="84"/>
      <c r="C28" s="85"/>
    </row>
    <row r="29" spans="1:10" s="6" customFormat="1" ht="17.25" hidden="1" customHeight="1" x14ac:dyDescent="0.2">
      <c r="A29" s="35"/>
      <c r="B29" s="84"/>
      <c r="C29" s="85"/>
    </row>
    <row r="30" spans="1:10" s="6" customFormat="1" ht="12.75" hidden="1" x14ac:dyDescent="0.2">
      <c r="A30" s="35"/>
      <c r="B30" s="84"/>
      <c r="C30" s="85"/>
    </row>
    <row r="31" spans="1:10" s="6" customFormat="1" ht="12.75" hidden="1" x14ac:dyDescent="0.2">
      <c r="A31" s="35"/>
      <c r="B31" s="84"/>
      <c r="C31" s="85"/>
    </row>
    <row r="32" spans="1:10" s="6" customFormat="1" ht="12.75" hidden="1" x14ac:dyDescent="0.2">
      <c r="A32" s="35"/>
      <c r="B32" s="84"/>
      <c r="C32" s="85"/>
    </row>
    <row r="33" spans="1:10" s="6" customFormat="1" ht="12.75" hidden="1" x14ac:dyDescent="0.2">
      <c r="A33" s="35"/>
      <c r="B33" s="84"/>
      <c r="C33" s="85"/>
    </row>
    <row r="34" spans="1:10" s="6" customFormat="1" ht="12.75" hidden="1" x14ac:dyDescent="0.2">
      <c r="A34" s="35"/>
      <c r="B34" s="84"/>
      <c r="C34" s="85"/>
    </row>
    <row r="35" spans="1:10" s="6" customFormat="1" ht="12.75" hidden="1" x14ac:dyDescent="0.2">
      <c r="A35" s="35"/>
      <c r="B35" s="84"/>
      <c r="C35" s="85"/>
    </row>
    <row r="36" spans="1:10" s="6" customFormat="1" ht="12.75" hidden="1" x14ac:dyDescent="0.2">
      <c r="A36" s="35"/>
      <c r="B36" s="84"/>
      <c r="C36" s="85"/>
    </row>
    <row r="37" spans="1:10" s="6" customFormat="1" ht="12.75" hidden="1" x14ac:dyDescent="0.2">
      <c r="A37" s="35"/>
      <c r="B37" s="84"/>
      <c r="C37" s="85"/>
    </row>
    <row r="38" spans="1:10" s="6" customFormat="1" ht="12.75" hidden="1" x14ac:dyDescent="0.2">
      <c r="A38" s="35"/>
      <c r="B38" s="84"/>
      <c r="C38" s="85"/>
    </row>
    <row r="39" spans="1:10" s="6" customFormat="1" ht="12.75" hidden="1" x14ac:dyDescent="0.2">
      <c r="A39" s="35"/>
      <c r="B39" s="84"/>
      <c r="C39" s="85"/>
    </row>
    <row r="40" spans="1:10" s="6" customFormat="1" ht="12.75" hidden="1" x14ac:dyDescent="0.2">
      <c r="A40" s="35"/>
      <c r="B40" s="84"/>
      <c r="C40" s="85"/>
    </row>
    <row r="41" spans="1:10" s="6" customFormat="1" ht="12.75" hidden="1" x14ac:dyDescent="0.2">
      <c r="A41" s="35"/>
      <c r="B41" s="84"/>
      <c r="C41" s="85"/>
    </row>
    <row r="42" spans="1:10" s="6" customFormat="1" ht="12.75" hidden="1" x14ac:dyDescent="0.2">
      <c r="A42" s="35"/>
      <c r="B42" s="84"/>
      <c r="C42" s="85"/>
    </row>
    <row r="43" spans="1:10" s="6" customFormat="1" ht="12.75" hidden="1" x14ac:dyDescent="0.2">
      <c r="A43" s="231" t="s">
        <v>38</v>
      </c>
      <c r="B43" s="232"/>
      <c r="C43" s="85"/>
    </row>
    <row r="44" spans="1:10" s="6" customFormat="1" ht="12.75" hidden="1" x14ac:dyDescent="0.2">
      <c r="A44" s="231" t="s">
        <v>39</v>
      </c>
      <c r="B44" s="232"/>
      <c r="C44" s="85"/>
    </row>
    <row r="47" spans="1:10" ht="15.75" x14ac:dyDescent="0.25">
      <c r="A47" s="157"/>
      <c r="B47" s="157"/>
      <c r="C47" s="157"/>
      <c r="D47" s="157"/>
      <c r="E47" s="157"/>
      <c r="F47" s="157"/>
      <c r="G47" s="157"/>
      <c r="H47" s="157"/>
      <c r="I47" s="157"/>
      <c r="J47" s="157"/>
    </row>
    <row r="48" spans="1:10" ht="15.75" x14ac:dyDescent="0.25">
      <c r="A48" s="157"/>
      <c r="B48" s="157"/>
      <c r="C48" s="157"/>
      <c r="D48" s="157"/>
      <c r="E48" s="157"/>
      <c r="F48" s="157"/>
      <c r="G48" s="157"/>
      <c r="H48" s="157"/>
      <c r="I48" s="289"/>
      <c r="J48" s="289"/>
    </row>
  </sheetData>
  <mergeCells count="14">
    <mergeCell ref="A44:B44"/>
    <mergeCell ref="I48:J48"/>
    <mergeCell ref="A8:H8"/>
    <mergeCell ref="A11:G11"/>
    <mergeCell ref="A16:D16"/>
    <mergeCell ref="A17:E17"/>
    <mergeCell ref="I17:J17"/>
    <mergeCell ref="A43:B43"/>
    <mergeCell ref="A7:H7"/>
    <mergeCell ref="A1:J2"/>
    <mergeCell ref="A3:C3"/>
    <mergeCell ref="A4:H4"/>
    <mergeCell ref="A5:H5"/>
    <mergeCell ref="A6:H6"/>
  </mergeCells>
  <pageMargins left="1.2204724409448819" right="0.59055118110236227" top="0.39370078740157483" bottom="0.3937007874015748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AG51"/>
  <sheetViews>
    <sheetView tabSelected="1" view="pageBreakPreview" zoomScale="80" zoomScaleNormal="85" zoomScaleSheetLayoutView="80" workbookViewId="0">
      <selection activeCell="Q56" sqref="Q56"/>
    </sheetView>
  </sheetViews>
  <sheetFormatPr defaultRowHeight="12.75" x14ac:dyDescent="0.2"/>
  <cols>
    <col min="1" max="1" width="8.7109375" style="169" customWidth="1"/>
    <col min="2" max="2" width="9.7109375" style="170" customWidth="1"/>
    <col min="3" max="3" width="9.7109375" style="171" customWidth="1"/>
    <col min="4" max="14" width="9.7109375" style="158" customWidth="1"/>
    <col min="15" max="15" width="11.42578125" style="158" customWidth="1"/>
    <col min="16" max="23" width="9.7109375" style="158" customWidth="1"/>
    <col min="24" max="24" width="10.85546875" style="158" customWidth="1"/>
    <col min="25" max="25" width="9.7109375" style="158" customWidth="1"/>
    <col min="26" max="27" width="9.140625" style="158"/>
    <col min="28" max="28" width="15.85546875" style="158" customWidth="1"/>
    <col min="29" max="32" width="9.140625" style="158"/>
    <col min="33" max="33" width="11.140625" style="158" bestFit="1" customWidth="1"/>
    <col min="34" max="16384" width="9.140625" style="158"/>
  </cols>
  <sheetData>
    <row r="1" spans="1:25" ht="20.25" customHeight="1" x14ac:dyDescent="0.2">
      <c r="A1" s="315" t="s">
        <v>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</row>
    <row r="2" spans="1:25" ht="19.5" customHeight="1" x14ac:dyDescent="0.2">
      <c r="A2" s="315" t="s">
        <v>2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</row>
    <row r="3" spans="1:25" ht="19.5" customHeight="1" x14ac:dyDescent="0.2">
      <c r="A3" s="315" t="s">
        <v>4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</row>
    <row r="4" spans="1:25" ht="19.5" customHeight="1" x14ac:dyDescent="0.2">
      <c r="A4" s="316" t="s">
        <v>78</v>
      </c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</row>
    <row r="5" spans="1:25" x14ac:dyDescent="0.2">
      <c r="A5" s="316"/>
      <c r="B5" s="316"/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</row>
    <row r="6" spans="1:25" ht="16.5" customHeight="1" x14ac:dyDescent="0.2">
      <c r="A6" s="317" t="s">
        <v>77</v>
      </c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</row>
    <row r="7" spans="1:25" ht="18" customHeight="1" x14ac:dyDescent="0.2">
      <c r="A7" s="316" t="s">
        <v>71</v>
      </c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</row>
    <row r="8" spans="1:25" ht="13.5" customHeight="1" x14ac:dyDescent="0.2">
      <c r="A8" s="159"/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</row>
    <row r="9" spans="1:25" ht="36" customHeight="1" x14ac:dyDescent="0.25">
      <c r="A9" s="299" t="s">
        <v>72</v>
      </c>
      <c r="B9" s="299"/>
      <c r="C9" s="299"/>
      <c r="D9" s="299"/>
      <c r="E9" s="299"/>
      <c r="F9" s="299"/>
      <c r="G9" s="299"/>
      <c r="H9" s="299"/>
      <c r="I9" s="299"/>
      <c r="J9" s="299"/>
      <c r="K9" s="299"/>
      <c r="L9" s="299"/>
      <c r="M9" s="299"/>
      <c r="N9" s="300"/>
      <c r="O9" s="300"/>
      <c r="P9" s="160"/>
      <c r="Q9" s="160"/>
      <c r="R9" s="160"/>
      <c r="S9" s="160"/>
      <c r="T9" s="160"/>
      <c r="U9" s="160"/>
      <c r="V9" s="160"/>
      <c r="W9" s="160"/>
      <c r="X9" s="160"/>
      <c r="Y9" s="160"/>
    </row>
    <row r="10" spans="1:25" ht="18.75" x14ac:dyDescent="0.2">
      <c r="A10" s="297" t="s">
        <v>73</v>
      </c>
      <c r="B10" s="298" t="s">
        <v>74</v>
      </c>
      <c r="C10" s="298"/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8"/>
      <c r="W10" s="298"/>
      <c r="X10" s="298"/>
      <c r="Y10" s="298"/>
    </row>
    <row r="11" spans="1:25" ht="15.75" x14ac:dyDescent="0.25">
      <c r="A11" s="297"/>
      <c r="B11" s="162">
        <v>1</v>
      </c>
      <c r="C11" s="163">
        <v>2</v>
      </c>
      <c r="D11" s="162">
        <v>3</v>
      </c>
      <c r="E11" s="163">
        <v>4</v>
      </c>
      <c r="F11" s="162">
        <v>5</v>
      </c>
      <c r="G11" s="163">
        <v>6</v>
      </c>
      <c r="H11" s="162">
        <v>7</v>
      </c>
      <c r="I11" s="163">
        <v>8</v>
      </c>
      <c r="J11" s="162">
        <v>9</v>
      </c>
      <c r="K11" s="163">
        <v>10</v>
      </c>
      <c r="L11" s="162">
        <v>11</v>
      </c>
      <c r="M11" s="163">
        <v>12</v>
      </c>
      <c r="N11" s="162">
        <v>13</v>
      </c>
      <c r="O11" s="163">
        <v>14</v>
      </c>
      <c r="P11" s="162">
        <v>15</v>
      </c>
      <c r="Q11" s="163">
        <v>16</v>
      </c>
      <c r="R11" s="162">
        <v>17</v>
      </c>
      <c r="S11" s="163">
        <v>18</v>
      </c>
      <c r="T11" s="162">
        <v>19</v>
      </c>
      <c r="U11" s="163">
        <v>20</v>
      </c>
      <c r="V11" s="162">
        <v>21</v>
      </c>
      <c r="W11" s="163">
        <v>22</v>
      </c>
      <c r="X11" s="162">
        <v>23</v>
      </c>
      <c r="Y11" s="163">
        <v>24</v>
      </c>
    </row>
    <row r="12" spans="1:25" ht="15.75" x14ac:dyDescent="0.2">
      <c r="A12" s="164">
        <v>1</v>
      </c>
      <c r="B12" s="165">
        <v>944.11497876029932</v>
      </c>
      <c r="C12" s="165">
        <v>858.95688876029931</v>
      </c>
      <c r="D12" s="165">
        <v>845.53324876029933</v>
      </c>
      <c r="E12" s="165">
        <v>786.51612876029935</v>
      </c>
      <c r="F12" s="165">
        <v>787.30559876029929</v>
      </c>
      <c r="G12" s="165">
        <v>870.03227876029928</v>
      </c>
      <c r="H12" s="165">
        <v>1005.0614287602993</v>
      </c>
      <c r="I12" s="165">
        <v>1125.6112887602994</v>
      </c>
      <c r="J12" s="165">
        <v>1154.5672387602995</v>
      </c>
      <c r="K12" s="165">
        <v>1205.6241387602995</v>
      </c>
      <c r="L12" s="165">
        <v>1208.9808987602994</v>
      </c>
      <c r="M12" s="165">
        <v>1210.5563487602994</v>
      </c>
      <c r="N12" s="165">
        <v>1207.9109887602995</v>
      </c>
      <c r="O12" s="165">
        <v>1195.3165787602995</v>
      </c>
      <c r="P12" s="165">
        <v>1216.2091087602994</v>
      </c>
      <c r="Q12" s="165">
        <v>1213.8807587602994</v>
      </c>
      <c r="R12" s="165">
        <v>1240.4067287602995</v>
      </c>
      <c r="S12" s="165">
        <v>1225.5346387602995</v>
      </c>
      <c r="T12" s="165">
        <v>1186.9041687602994</v>
      </c>
      <c r="U12" s="165">
        <v>1205.8987887602993</v>
      </c>
      <c r="V12" s="165">
        <v>1192.7615387602993</v>
      </c>
      <c r="W12" s="165">
        <v>1138.3893087602994</v>
      </c>
      <c r="X12" s="165">
        <v>1072.0188087602994</v>
      </c>
      <c r="Y12" s="165">
        <v>971.06358876029935</v>
      </c>
    </row>
    <row r="13" spans="1:25" ht="15.75" x14ac:dyDescent="0.2">
      <c r="A13" s="164">
        <v>2</v>
      </c>
      <c r="B13" s="165">
        <v>942.22152876029929</v>
      </c>
      <c r="C13" s="165">
        <v>816.08323876029931</v>
      </c>
      <c r="D13" s="165">
        <v>790.62555876029933</v>
      </c>
      <c r="E13" s="165">
        <v>768.22298876029936</v>
      </c>
      <c r="F13" s="165">
        <v>738.58759876029933</v>
      </c>
      <c r="G13" s="165">
        <v>865.01926876029938</v>
      </c>
      <c r="H13" s="165">
        <v>989.98225876029937</v>
      </c>
      <c r="I13" s="165">
        <v>1123.5188487602995</v>
      </c>
      <c r="J13" s="165">
        <v>1236.7405887602995</v>
      </c>
      <c r="K13" s="165">
        <v>1290.2730387602994</v>
      </c>
      <c r="L13" s="165">
        <v>1287.3252587602994</v>
      </c>
      <c r="M13" s="165">
        <v>1301.8395487602995</v>
      </c>
      <c r="N13" s="165">
        <v>1297.7288487602993</v>
      </c>
      <c r="O13" s="165">
        <v>1295.8814387602995</v>
      </c>
      <c r="P13" s="165">
        <v>1303.8741387602995</v>
      </c>
      <c r="Q13" s="165">
        <v>1298.9073087602994</v>
      </c>
      <c r="R13" s="165">
        <v>1284.9160687602994</v>
      </c>
      <c r="S13" s="165">
        <v>1269.8209587602994</v>
      </c>
      <c r="T13" s="165">
        <v>1181.0119787602994</v>
      </c>
      <c r="U13" s="165">
        <v>1172.3438087602995</v>
      </c>
      <c r="V13" s="165">
        <v>1197.1659887602993</v>
      </c>
      <c r="W13" s="165">
        <v>1153.5625587602995</v>
      </c>
      <c r="X13" s="165">
        <v>1013.9095387602994</v>
      </c>
      <c r="Y13" s="165">
        <v>943.4270387602993</v>
      </c>
    </row>
    <row r="14" spans="1:25" ht="15.75" x14ac:dyDescent="0.2">
      <c r="A14" s="164">
        <v>3</v>
      </c>
      <c r="B14" s="165">
        <v>800.94480876029934</v>
      </c>
      <c r="C14" s="165">
        <v>763.6770387602993</v>
      </c>
      <c r="D14" s="165">
        <v>736.13045876029935</v>
      </c>
      <c r="E14" s="165">
        <v>737.29824876029932</v>
      </c>
      <c r="F14" s="165">
        <v>743.1740187602993</v>
      </c>
      <c r="G14" s="165">
        <v>802.77550876029932</v>
      </c>
      <c r="H14" s="165">
        <v>880.31318876029934</v>
      </c>
      <c r="I14" s="165">
        <v>980.01394876029929</v>
      </c>
      <c r="J14" s="165">
        <v>1011.2145487602993</v>
      </c>
      <c r="K14" s="165">
        <v>1047.5876087602994</v>
      </c>
      <c r="L14" s="165">
        <v>1050.6426187602995</v>
      </c>
      <c r="M14" s="165">
        <v>1050.4937787602994</v>
      </c>
      <c r="N14" s="165">
        <v>1034.7183287602995</v>
      </c>
      <c r="O14" s="165">
        <v>1034.6050087602994</v>
      </c>
      <c r="P14" s="165">
        <v>1037.4131587602994</v>
      </c>
      <c r="Q14" s="165">
        <v>1026.6793587602995</v>
      </c>
      <c r="R14" s="165">
        <v>1023.6399587602994</v>
      </c>
      <c r="S14" s="165">
        <v>1004.9367687602993</v>
      </c>
      <c r="T14" s="165">
        <v>983.73231876029934</v>
      </c>
      <c r="U14" s="165">
        <v>982.33771876029937</v>
      </c>
      <c r="V14" s="165">
        <v>972.83365876029927</v>
      </c>
      <c r="W14" s="165">
        <v>942.18315876029931</v>
      </c>
      <c r="X14" s="165">
        <v>881.65963876029934</v>
      </c>
      <c r="Y14" s="165">
        <v>804.06646876029936</v>
      </c>
    </row>
    <row r="15" spans="1:25" ht="15.75" x14ac:dyDescent="0.2">
      <c r="A15" s="164">
        <v>4</v>
      </c>
      <c r="B15" s="165">
        <v>791.79949876029934</v>
      </c>
      <c r="C15" s="165">
        <v>743.75337876029937</v>
      </c>
      <c r="D15" s="165">
        <v>737.49197876029928</v>
      </c>
      <c r="E15" s="165">
        <v>738.70282876029933</v>
      </c>
      <c r="F15" s="165">
        <v>742.88538876029929</v>
      </c>
      <c r="G15" s="165">
        <v>803.41137876029927</v>
      </c>
      <c r="H15" s="165">
        <v>892.89066876029938</v>
      </c>
      <c r="I15" s="165">
        <v>996.12779876029936</v>
      </c>
      <c r="J15" s="165">
        <v>1121.7326987602994</v>
      </c>
      <c r="K15" s="165">
        <v>1144.4966687602994</v>
      </c>
      <c r="L15" s="165">
        <v>1136.2056887602994</v>
      </c>
      <c r="M15" s="165">
        <v>1146.2060087602995</v>
      </c>
      <c r="N15" s="165">
        <v>1144.2644887602994</v>
      </c>
      <c r="O15" s="165">
        <v>1155.1257787602995</v>
      </c>
      <c r="P15" s="165">
        <v>1153.5685887602995</v>
      </c>
      <c r="Q15" s="165">
        <v>1144.6594787602994</v>
      </c>
      <c r="R15" s="165">
        <v>1141.9379787602995</v>
      </c>
      <c r="S15" s="165">
        <v>1128.4237687602995</v>
      </c>
      <c r="T15" s="165">
        <v>1102.2664087602996</v>
      </c>
      <c r="U15" s="165">
        <v>1102.9675487602995</v>
      </c>
      <c r="V15" s="165">
        <v>1095.5403687602995</v>
      </c>
      <c r="W15" s="165">
        <v>1058.3322187602994</v>
      </c>
      <c r="X15" s="165">
        <v>945.53477876029933</v>
      </c>
      <c r="Y15" s="165">
        <v>867.43312876029938</v>
      </c>
    </row>
    <row r="16" spans="1:25" ht="15.75" x14ac:dyDescent="0.2">
      <c r="A16" s="164">
        <v>5</v>
      </c>
      <c r="B16" s="165">
        <v>835.78414876029933</v>
      </c>
      <c r="C16" s="165">
        <v>771.23331876029931</v>
      </c>
      <c r="D16" s="165">
        <v>738.06616876029932</v>
      </c>
      <c r="E16" s="165">
        <v>739.31834876029927</v>
      </c>
      <c r="F16" s="165">
        <v>741.21216876029928</v>
      </c>
      <c r="G16" s="165">
        <v>798.33807876029937</v>
      </c>
      <c r="H16" s="165">
        <v>875.9609887602993</v>
      </c>
      <c r="I16" s="165">
        <v>999.78478876029931</v>
      </c>
      <c r="J16" s="165">
        <v>1085.2639287602995</v>
      </c>
      <c r="K16" s="165">
        <v>1086.5216787602994</v>
      </c>
      <c r="L16" s="165">
        <v>1078.5317787602994</v>
      </c>
      <c r="M16" s="165">
        <v>1077.2627087602993</v>
      </c>
      <c r="N16" s="165">
        <v>1064.3924187602995</v>
      </c>
      <c r="O16" s="165">
        <v>1044.3546787602995</v>
      </c>
      <c r="P16" s="165">
        <v>1026.2954287602993</v>
      </c>
      <c r="Q16" s="165">
        <v>798.51982876029933</v>
      </c>
      <c r="R16" s="165">
        <v>797.91431876029935</v>
      </c>
      <c r="S16" s="165">
        <v>796.80673876029937</v>
      </c>
      <c r="T16" s="165">
        <v>792.09338876029938</v>
      </c>
      <c r="U16" s="165">
        <v>792.84022876029928</v>
      </c>
      <c r="V16" s="165">
        <v>789.81041876029929</v>
      </c>
      <c r="W16" s="165">
        <v>783.33794876029935</v>
      </c>
      <c r="X16" s="165">
        <v>784.83204876029936</v>
      </c>
      <c r="Y16" s="165">
        <v>786.55979876029937</v>
      </c>
    </row>
    <row r="17" spans="1:33" ht="15.75" x14ac:dyDescent="0.2">
      <c r="A17" s="164">
        <v>6</v>
      </c>
      <c r="B17" s="165">
        <v>895.75281876029931</v>
      </c>
      <c r="C17" s="165">
        <v>812.25163876029933</v>
      </c>
      <c r="D17" s="165">
        <v>792.69281876029936</v>
      </c>
      <c r="E17" s="165">
        <v>769.18607876029932</v>
      </c>
      <c r="F17" s="165">
        <v>788.26720876029935</v>
      </c>
      <c r="G17" s="165">
        <v>795.53673876029927</v>
      </c>
      <c r="H17" s="165">
        <v>824.86711876029938</v>
      </c>
      <c r="I17" s="165">
        <v>968.31672876029938</v>
      </c>
      <c r="J17" s="165">
        <v>1028.2196887602993</v>
      </c>
      <c r="K17" s="165">
        <v>1029.6494887602994</v>
      </c>
      <c r="L17" s="165">
        <v>1023.1257587602993</v>
      </c>
      <c r="M17" s="165">
        <v>1016.4718787602993</v>
      </c>
      <c r="N17" s="165">
        <v>1013.3401287602993</v>
      </c>
      <c r="O17" s="165">
        <v>1014.1331787602993</v>
      </c>
      <c r="P17" s="165">
        <v>1022.5739187602993</v>
      </c>
      <c r="Q17" s="165">
        <v>1020.7787287602994</v>
      </c>
      <c r="R17" s="165">
        <v>1014.7984487602994</v>
      </c>
      <c r="S17" s="165">
        <v>998.57656876029932</v>
      </c>
      <c r="T17" s="165">
        <v>994.29463876029934</v>
      </c>
      <c r="U17" s="165">
        <v>997.37805876029938</v>
      </c>
      <c r="V17" s="165">
        <v>978.67470876029938</v>
      </c>
      <c r="W17" s="165">
        <v>959.52315876029934</v>
      </c>
      <c r="X17" s="165">
        <v>913.01369876029935</v>
      </c>
      <c r="Y17" s="165">
        <v>844.68161876029933</v>
      </c>
    </row>
    <row r="18" spans="1:33" ht="15.75" x14ac:dyDescent="0.2">
      <c r="A18" s="164">
        <v>7</v>
      </c>
      <c r="B18" s="165">
        <v>805.61904876029928</v>
      </c>
      <c r="C18" s="165">
        <v>787.01341876029937</v>
      </c>
      <c r="D18" s="165">
        <v>730.60389876029933</v>
      </c>
      <c r="E18" s="165">
        <v>731.89669876029927</v>
      </c>
      <c r="F18" s="165">
        <v>733.45870876029937</v>
      </c>
      <c r="G18" s="165">
        <v>734.9518487602993</v>
      </c>
      <c r="H18" s="165">
        <v>751.93385876029936</v>
      </c>
      <c r="I18" s="165">
        <v>805.60635876029937</v>
      </c>
      <c r="J18" s="165">
        <v>981.74118876029934</v>
      </c>
      <c r="K18" s="165">
        <v>1024.1662887602995</v>
      </c>
      <c r="L18" s="165">
        <v>1029.8654487602994</v>
      </c>
      <c r="M18" s="165">
        <v>1027.6623387602995</v>
      </c>
      <c r="N18" s="165">
        <v>1025.1321787602994</v>
      </c>
      <c r="O18" s="165">
        <v>1027.7139087602993</v>
      </c>
      <c r="P18" s="165">
        <v>1015.8214387602993</v>
      </c>
      <c r="Q18" s="165">
        <v>1014.2433387602994</v>
      </c>
      <c r="R18" s="165">
        <v>1009.5461787602993</v>
      </c>
      <c r="S18" s="165">
        <v>1008.6697187602994</v>
      </c>
      <c r="T18" s="165">
        <v>1002.9262287602993</v>
      </c>
      <c r="U18" s="165">
        <v>1005.2327487602993</v>
      </c>
      <c r="V18" s="165">
        <v>996.66768876029937</v>
      </c>
      <c r="W18" s="165">
        <v>979.01104876029933</v>
      </c>
      <c r="X18" s="165">
        <v>956.05234876029931</v>
      </c>
      <c r="Y18" s="165">
        <v>910.24573876029933</v>
      </c>
    </row>
    <row r="19" spans="1:33" ht="15.75" x14ac:dyDescent="0.2">
      <c r="A19" s="164">
        <v>8</v>
      </c>
      <c r="B19" s="165">
        <v>828.55264876029935</v>
      </c>
      <c r="C19" s="165">
        <v>792.69952876029936</v>
      </c>
      <c r="D19" s="165">
        <v>757.46391876029929</v>
      </c>
      <c r="E19" s="165">
        <v>754.75653876029935</v>
      </c>
      <c r="F19" s="165">
        <v>781.56642876029935</v>
      </c>
      <c r="G19" s="165">
        <v>801.03751876029935</v>
      </c>
      <c r="H19" s="165">
        <v>883.13519876029932</v>
      </c>
      <c r="I19" s="165">
        <v>988.66169876029937</v>
      </c>
      <c r="J19" s="165">
        <v>1024.0412187602994</v>
      </c>
      <c r="K19" s="165">
        <v>1001.1849087602993</v>
      </c>
      <c r="L19" s="165">
        <v>1000.1421087602994</v>
      </c>
      <c r="M19" s="165">
        <v>1004.8987087602993</v>
      </c>
      <c r="N19" s="165">
        <v>1006.8523487602994</v>
      </c>
      <c r="O19" s="165">
        <v>1005.7123687602993</v>
      </c>
      <c r="P19" s="165">
        <v>1004.3625187602993</v>
      </c>
      <c r="Q19" s="165">
        <v>996.68688876029933</v>
      </c>
      <c r="R19" s="165">
        <v>990.24973876029935</v>
      </c>
      <c r="S19" s="165">
        <v>989.9839087602993</v>
      </c>
      <c r="T19" s="165">
        <v>973.86199876029934</v>
      </c>
      <c r="U19" s="165">
        <v>970.53398876029928</v>
      </c>
      <c r="V19" s="165">
        <v>952.64153876029934</v>
      </c>
      <c r="W19" s="165">
        <v>922.72609876029935</v>
      </c>
      <c r="X19" s="165">
        <v>854.19473876029929</v>
      </c>
      <c r="Y19" s="165">
        <v>806.13235876029933</v>
      </c>
      <c r="AG19" s="166"/>
    </row>
    <row r="20" spans="1:33" ht="15.75" x14ac:dyDescent="0.2">
      <c r="A20" s="164">
        <v>9</v>
      </c>
      <c r="B20" s="165">
        <v>768.24599876029936</v>
      </c>
      <c r="C20" s="165">
        <v>733.06287876029933</v>
      </c>
      <c r="D20" s="165">
        <v>719.42941876029931</v>
      </c>
      <c r="E20" s="165">
        <v>698.35420876029934</v>
      </c>
      <c r="F20" s="165">
        <v>724.45653876029928</v>
      </c>
      <c r="G20" s="165">
        <v>737.84339876029935</v>
      </c>
      <c r="H20" s="165">
        <v>810.25489876029928</v>
      </c>
      <c r="I20" s="165">
        <v>918.73895876029928</v>
      </c>
      <c r="J20" s="165">
        <v>996.41485876029935</v>
      </c>
      <c r="K20" s="165">
        <v>1009.1570387602993</v>
      </c>
      <c r="L20" s="165">
        <v>1011.5095287602993</v>
      </c>
      <c r="M20" s="165">
        <v>1013.8862887602993</v>
      </c>
      <c r="N20" s="165">
        <v>997.17871876029938</v>
      </c>
      <c r="O20" s="165">
        <v>995.59352876029936</v>
      </c>
      <c r="P20" s="165">
        <v>985.91362876029928</v>
      </c>
      <c r="Q20" s="165">
        <v>966.10355876029928</v>
      </c>
      <c r="R20" s="165">
        <v>962.56043876029935</v>
      </c>
      <c r="S20" s="165">
        <v>958.75636876029932</v>
      </c>
      <c r="T20" s="165">
        <v>937.53346876029934</v>
      </c>
      <c r="U20" s="165">
        <v>932.91174876029936</v>
      </c>
      <c r="V20" s="165">
        <v>920.73099876029937</v>
      </c>
      <c r="W20" s="165">
        <v>869.80470876029938</v>
      </c>
      <c r="X20" s="165">
        <v>798.63482876029934</v>
      </c>
      <c r="Y20" s="165">
        <v>788.93014876029929</v>
      </c>
    </row>
    <row r="21" spans="1:33" ht="15.75" x14ac:dyDescent="0.2">
      <c r="A21" s="164">
        <v>10</v>
      </c>
      <c r="B21" s="165">
        <v>716.27217876029931</v>
      </c>
      <c r="C21" s="165">
        <v>659.72841876029929</v>
      </c>
      <c r="D21" s="165">
        <v>637.2052687602993</v>
      </c>
      <c r="E21" s="165">
        <v>589.54822876029937</v>
      </c>
      <c r="F21" s="165">
        <v>633.18469876029928</v>
      </c>
      <c r="G21" s="165">
        <v>669.79773876029935</v>
      </c>
      <c r="H21" s="165">
        <v>735.93351876029931</v>
      </c>
      <c r="I21" s="165">
        <v>855.81566876029933</v>
      </c>
      <c r="J21" s="165">
        <v>944.03882876029934</v>
      </c>
      <c r="K21" s="165">
        <v>948.18858876029935</v>
      </c>
      <c r="L21" s="165">
        <v>953.97833876029938</v>
      </c>
      <c r="M21" s="165">
        <v>959.94499876029931</v>
      </c>
      <c r="N21" s="165">
        <v>959.67835876029937</v>
      </c>
      <c r="O21" s="165">
        <v>957.05875876029938</v>
      </c>
      <c r="P21" s="165">
        <v>965.30163876029928</v>
      </c>
      <c r="Q21" s="165">
        <v>955.44143876029932</v>
      </c>
      <c r="R21" s="165">
        <v>946.78257876029932</v>
      </c>
      <c r="S21" s="165">
        <v>933.60185876029936</v>
      </c>
      <c r="T21" s="165">
        <v>887.04915876029929</v>
      </c>
      <c r="U21" s="165">
        <v>855.23753876029934</v>
      </c>
      <c r="V21" s="165">
        <v>848.76300876029927</v>
      </c>
      <c r="W21" s="165">
        <v>834.27554876029933</v>
      </c>
      <c r="X21" s="165">
        <v>739.73468876029938</v>
      </c>
      <c r="Y21" s="165">
        <v>729.11699876029934</v>
      </c>
    </row>
    <row r="22" spans="1:33" ht="15.75" x14ac:dyDescent="0.2">
      <c r="A22" s="164">
        <v>11</v>
      </c>
      <c r="B22" s="165">
        <v>731.61474876029934</v>
      </c>
      <c r="C22" s="165">
        <v>721.36946876029936</v>
      </c>
      <c r="D22" s="165">
        <v>720.63176876029934</v>
      </c>
      <c r="E22" s="165">
        <v>721.02872876029937</v>
      </c>
      <c r="F22" s="165">
        <v>722.9652687602993</v>
      </c>
      <c r="G22" s="165">
        <v>736.77137876029929</v>
      </c>
      <c r="H22" s="165">
        <v>806.74290876029931</v>
      </c>
      <c r="I22" s="165">
        <v>916.30629876029934</v>
      </c>
      <c r="J22" s="165">
        <v>954.8266687602993</v>
      </c>
      <c r="K22" s="165">
        <v>973.28579876029937</v>
      </c>
      <c r="L22" s="165">
        <v>972.65586876029931</v>
      </c>
      <c r="M22" s="165">
        <v>975.22025876029932</v>
      </c>
      <c r="N22" s="165">
        <v>971.88849876029929</v>
      </c>
      <c r="O22" s="165">
        <v>972.9269487602993</v>
      </c>
      <c r="P22" s="165">
        <v>970.58302876029927</v>
      </c>
      <c r="Q22" s="165">
        <v>960.10369876029938</v>
      </c>
      <c r="R22" s="165">
        <v>957.24193876029938</v>
      </c>
      <c r="S22" s="165">
        <v>954.43224876029933</v>
      </c>
      <c r="T22" s="165">
        <v>917.98463876029928</v>
      </c>
      <c r="U22" s="165">
        <v>886.24670876029938</v>
      </c>
      <c r="V22" s="165">
        <v>860.77842876029933</v>
      </c>
      <c r="W22" s="165">
        <v>856.73347876029936</v>
      </c>
      <c r="X22" s="165">
        <v>798.07884876029937</v>
      </c>
      <c r="Y22" s="165">
        <v>786.45605876029936</v>
      </c>
    </row>
    <row r="23" spans="1:33" ht="15.75" x14ac:dyDescent="0.2">
      <c r="A23" s="164">
        <v>12</v>
      </c>
      <c r="B23" s="165">
        <v>729.69071876029932</v>
      </c>
      <c r="C23" s="165">
        <v>719.32222876029937</v>
      </c>
      <c r="D23" s="165">
        <v>718.53629876029936</v>
      </c>
      <c r="E23" s="165">
        <v>718.97496876029936</v>
      </c>
      <c r="F23" s="165">
        <v>722.00021876029928</v>
      </c>
      <c r="G23" s="165">
        <v>736.01084876029938</v>
      </c>
      <c r="H23" s="165">
        <v>793.94530876029933</v>
      </c>
      <c r="I23" s="165">
        <v>855.96386876029931</v>
      </c>
      <c r="J23" s="165">
        <v>922.17346876029933</v>
      </c>
      <c r="K23" s="165">
        <v>953.11254876029932</v>
      </c>
      <c r="L23" s="165">
        <v>948.69029876029936</v>
      </c>
      <c r="M23" s="165">
        <v>959.96121876029929</v>
      </c>
      <c r="N23" s="165">
        <v>978.90984876029938</v>
      </c>
      <c r="O23" s="165">
        <v>964.03887876029933</v>
      </c>
      <c r="P23" s="165">
        <v>885.20803876029936</v>
      </c>
      <c r="Q23" s="165">
        <v>880.48646876029932</v>
      </c>
      <c r="R23" s="165">
        <v>899.0609087602993</v>
      </c>
      <c r="S23" s="165">
        <v>945.48508876029928</v>
      </c>
      <c r="T23" s="165">
        <v>920.33071876029931</v>
      </c>
      <c r="U23" s="165">
        <v>922.32467876029932</v>
      </c>
      <c r="V23" s="165">
        <v>900.21704876029935</v>
      </c>
      <c r="W23" s="165">
        <v>762.42287876029934</v>
      </c>
      <c r="X23" s="165">
        <v>787.45300876029933</v>
      </c>
      <c r="Y23" s="165">
        <v>786.39622876029932</v>
      </c>
    </row>
    <row r="24" spans="1:33" ht="15.75" x14ac:dyDescent="0.2">
      <c r="A24" s="164">
        <v>13</v>
      </c>
      <c r="B24" s="165">
        <v>802.83198876029928</v>
      </c>
      <c r="C24" s="165">
        <v>792.06543876029934</v>
      </c>
      <c r="D24" s="165">
        <v>778.21937876029938</v>
      </c>
      <c r="E24" s="165">
        <v>735.96067876029929</v>
      </c>
      <c r="F24" s="165">
        <v>736.59140876029937</v>
      </c>
      <c r="G24" s="165">
        <v>787.21195876029935</v>
      </c>
      <c r="H24" s="165">
        <v>807.98762876029934</v>
      </c>
      <c r="I24" s="165">
        <v>855.12441876029936</v>
      </c>
      <c r="J24" s="165">
        <v>1060.6665387602995</v>
      </c>
      <c r="K24" s="165">
        <v>1108.1212787602994</v>
      </c>
      <c r="L24" s="165">
        <v>1098.6082787602995</v>
      </c>
      <c r="M24" s="165">
        <v>1095.9945487602995</v>
      </c>
      <c r="N24" s="165">
        <v>1098.1631487602995</v>
      </c>
      <c r="O24" s="165">
        <v>1100.4848987602995</v>
      </c>
      <c r="P24" s="165">
        <v>1091.6433787602994</v>
      </c>
      <c r="Q24" s="165">
        <v>1064.7103287602995</v>
      </c>
      <c r="R24" s="165">
        <v>1037.5466687602996</v>
      </c>
      <c r="S24" s="165">
        <v>985.45011876029935</v>
      </c>
      <c r="T24" s="165">
        <v>973.59978876029936</v>
      </c>
      <c r="U24" s="165">
        <v>975.68519876029927</v>
      </c>
      <c r="V24" s="165">
        <v>959.01166876029936</v>
      </c>
      <c r="W24" s="165">
        <v>937.99046876029934</v>
      </c>
      <c r="X24" s="165">
        <v>852.0393387602993</v>
      </c>
      <c r="Y24" s="165">
        <v>795.52227876029929</v>
      </c>
    </row>
    <row r="25" spans="1:33" ht="15.75" x14ac:dyDescent="0.2">
      <c r="A25" s="164">
        <v>14</v>
      </c>
      <c r="B25" s="165">
        <v>796.57793876029928</v>
      </c>
      <c r="C25" s="165">
        <v>785.45462876029933</v>
      </c>
      <c r="D25" s="165">
        <v>732.69041876029928</v>
      </c>
      <c r="E25" s="165">
        <v>733.08332876029931</v>
      </c>
      <c r="F25" s="165">
        <v>733.31376876029935</v>
      </c>
      <c r="G25" s="165">
        <v>734.59654876029936</v>
      </c>
      <c r="H25" s="165">
        <v>799.94634876029932</v>
      </c>
      <c r="I25" s="165">
        <v>818.69208876029938</v>
      </c>
      <c r="J25" s="165">
        <v>987.6578987602993</v>
      </c>
      <c r="K25" s="165">
        <v>1077.6641687602994</v>
      </c>
      <c r="L25" s="165">
        <v>1080.4042687602994</v>
      </c>
      <c r="M25" s="165">
        <v>1070.8948587602995</v>
      </c>
      <c r="N25" s="165">
        <v>997.46362876029934</v>
      </c>
      <c r="O25" s="165">
        <v>987.06222876029938</v>
      </c>
      <c r="P25" s="165">
        <v>902.48710876029929</v>
      </c>
      <c r="Q25" s="165">
        <v>1000.5701787602993</v>
      </c>
      <c r="R25" s="165">
        <v>1039.5763387602994</v>
      </c>
      <c r="S25" s="165">
        <v>1017.3913687602993</v>
      </c>
      <c r="T25" s="165">
        <v>1017.2927787602994</v>
      </c>
      <c r="U25" s="165">
        <v>1034.4789887602994</v>
      </c>
      <c r="V25" s="165">
        <v>1024.0335187602993</v>
      </c>
      <c r="W25" s="165">
        <v>975.22911876029934</v>
      </c>
      <c r="X25" s="165">
        <v>915.15288876029933</v>
      </c>
      <c r="Y25" s="165">
        <v>831.83978876029937</v>
      </c>
    </row>
    <row r="26" spans="1:33" ht="15.75" x14ac:dyDescent="0.2">
      <c r="A26" s="164">
        <v>15</v>
      </c>
      <c r="B26" s="165">
        <v>795.5475787602993</v>
      </c>
      <c r="C26" s="165">
        <v>787.46401876029938</v>
      </c>
      <c r="D26" s="165">
        <v>780.35802876029936</v>
      </c>
      <c r="E26" s="165">
        <v>767.46049876029929</v>
      </c>
      <c r="F26" s="165">
        <v>791.33977876029928</v>
      </c>
      <c r="G26" s="165">
        <v>803.59716876029938</v>
      </c>
      <c r="H26" s="165">
        <v>822.57418876029931</v>
      </c>
      <c r="I26" s="165">
        <v>989.69120876029933</v>
      </c>
      <c r="J26" s="165">
        <v>1060.5116087602994</v>
      </c>
      <c r="K26" s="165">
        <v>1066.1740387602995</v>
      </c>
      <c r="L26" s="165">
        <v>1035.8245187602995</v>
      </c>
      <c r="M26" s="165">
        <v>1040.7384187602995</v>
      </c>
      <c r="N26" s="165">
        <v>1038.4354487602996</v>
      </c>
      <c r="O26" s="165">
        <v>1038.2513587602994</v>
      </c>
      <c r="P26" s="165">
        <v>1020.2969187602994</v>
      </c>
      <c r="Q26" s="165">
        <v>964.08759876029933</v>
      </c>
      <c r="R26" s="165">
        <v>988.53106876029938</v>
      </c>
      <c r="S26" s="165">
        <v>974.59564876029935</v>
      </c>
      <c r="T26" s="165">
        <v>973.50054876029935</v>
      </c>
      <c r="U26" s="165">
        <v>963.44353876029936</v>
      </c>
      <c r="V26" s="165">
        <v>958.09969876029936</v>
      </c>
      <c r="W26" s="165">
        <v>882.28794876029929</v>
      </c>
      <c r="X26" s="165">
        <v>795.47961876029933</v>
      </c>
      <c r="Y26" s="165">
        <v>792.97851876029938</v>
      </c>
    </row>
    <row r="27" spans="1:33" ht="15.75" x14ac:dyDescent="0.2">
      <c r="A27" s="164">
        <v>16</v>
      </c>
      <c r="B27" s="165">
        <v>765.34079876029932</v>
      </c>
      <c r="C27" s="165">
        <v>736.21390876029932</v>
      </c>
      <c r="D27" s="165">
        <v>790.83211876029929</v>
      </c>
      <c r="E27" s="165">
        <v>792.26310876029936</v>
      </c>
      <c r="F27" s="165">
        <v>791.37342876029936</v>
      </c>
      <c r="G27" s="165">
        <v>803.77671876029933</v>
      </c>
      <c r="H27" s="165">
        <v>831.38603876029936</v>
      </c>
      <c r="I27" s="165">
        <v>1020.7186287602993</v>
      </c>
      <c r="J27" s="165">
        <v>1068.8415087602993</v>
      </c>
      <c r="K27" s="165">
        <v>1083.2756387602994</v>
      </c>
      <c r="L27" s="165">
        <v>1068.6824087602995</v>
      </c>
      <c r="M27" s="165">
        <v>1069.2494087602995</v>
      </c>
      <c r="N27" s="165">
        <v>1075.1386787602994</v>
      </c>
      <c r="O27" s="165">
        <v>1077.4882587602995</v>
      </c>
      <c r="P27" s="165">
        <v>1076.6598487602994</v>
      </c>
      <c r="Q27" s="165">
        <v>1071.4650387602994</v>
      </c>
      <c r="R27" s="165">
        <v>1061.7257487602994</v>
      </c>
      <c r="S27" s="165">
        <v>1053.4704987602995</v>
      </c>
      <c r="T27" s="165">
        <v>1035.7122387602994</v>
      </c>
      <c r="U27" s="165">
        <v>1022.1834187602993</v>
      </c>
      <c r="V27" s="165">
        <v>890.57446876029928</v>
      </c>
      <c r="W27" s="165">
        <v>818.20322876029934</v>
      </c>
      <c r="X27" s="165">
        <v>815.54393876029928</v>
      </c>
      <c r="Y27" s="165">
        <v>806.31046876029927</v>
      </c>
    </row>
    <row r="28" spans="1:33" ht="15.75" x14ac:dyDescent="0.2">
      <c r="A28" s="164">
        <v>17</v>
      </c>
      <c r="B28" s="165">
        <v>796.07934876029935</v>
      </c>
      <c r="C28" s="165">
        <v>755.84554876029938</v>
      </c>
      <c r="D28" s="165">
        <v>736.67845876029935</v>
      </c>
      <c r="E28" s="165">
        <v>736.80165876029935</v>
      </c>
      <c r="F28" s="165">
        <v>737.47823876029929</v>
      </c>
      <c r="G28" s="165">
        <v>757.21443876029934</v>
      </c>
      <c r="H28" s="165">
        <v>852.22326876029933</v>
      </c>
      <c r="I28" s="165">
        <v>1017.2922087602993</v>
      </c>
      <c r="J28" s="165">
        <v>1079.6349387602995</v>
      </c>
      <c r="K28" s="165">
        <v>1085.1340587602995</v>
      </c>
      <c r="L28" s="165">
        <v>1085.1713487602995</v>
      </c>
      <c r="M28" s="165">
        <v>1080.8845487602994</v>
      </c>
      <c r="N28" s="165">
        <v>1081.7384787602994</v>
      </c>
      <c r="O28" s="165">
        <v>1092.2745387602995</v>
      </c>
      <c r="P28" s="165">
        <v>1086.2829187602995</v>
      </c>
      <c r="Q28" s="165">
        <v>1086.4774887602994</v>
      </c>
      <c r="R28" s="165">
        <v>1073.1550787602994</v>
      </c>
      <c r="S28" s="165">
        <v>1066.7389987602994</v>
      </c>
      <c r="T28" s="165">
        <v>1039.2840987602995</v>
      </c>
      <c r="U28" s="165">
        <v>1012.9103487602994</v>
      </c>
      <c r="V28" s="165">
        <v>986.17259876029937</v>
      </c>
      <c r="W28" s="165">
        <v>979.68506876029937</v>
      </c>
      <c r="X28" s="165">
        <v>884.68488876029937</v>
      </c>
      <c r="Y28" s="165">
        <v>799.15637876029928</v>
      </c>
    </row>
    <row r="29" spans="1:33" ht="15.75" x14ac:dyDescent="0.2">
      <c r="A29" s="164">
        <v>18</v>
      </c>
      <c r="B29" s="165">
        <v>799.57114876029937</v>
      </c>
      <c r="C29" s="165">
        <v>787.07276876029937</v>
      </c>
      <c r="D29" s="165">
        <v>738.85140876029936</v>
      </c>
      <c r="E29" s="165">
        <v>737.48370876029935</v>
      </c>
      <c r="F29" s="165">
        <v>761.9592787602993</v>
      </c>
      <c r="G29" s="165">
        <v>806.57533876029936</v>
      </c>
      <c r="H29" s="165">
        <v>916.74550876029934</v>
      </c>
      <c r="I29" s="165">
        <v>1021.7502987602993</v>
      </c>
      <c r="J29" s="165">
        <v>1026.0660287602993</v>
      </c>
      <c r="K29" s="165">
        <v>1058.4706587602993</v>
      </c>
      <c r="L29" s="165">
        <v>1061.3094287602994</v>
      </c>
      <c r="M29" s="165">
        <v>1060.0791887602995</v>
      </c>
      <c r="N29" s="165">
        <v>1057.0562587602994</v>
      </c>
      <c r="O29" s="165">
        <v>1091.8726987602995</v>
      </c>
      <c r="P29" s="165">
        <v>1094.2905287602994</v>
      </c>
      <c r="Q29" s="165">
        <v>1071.1178987602993</v>
      </c>
      <c r="R29" s="165">
        <v>1038.5966887602995</v>
      </c>
      <c r="S29" s="165">
        <v>1022.1327087602994</v>
      </c>
      <c r="T29" s="165">
        <v>991.27923876029934</v>
      </c>
      <c r="U29" s="165">
        <v>973.98511876029931</v>
      </c>
      <c r="V29" s="165">
        <v>940.57259876029934</v>
      </c>
      <c r="W29" s="165">
        <v>897.05958876029933</v>
      </c>
      <c r="X29" s="165">
        <v>896.7833487602993</v>
      </c>
      <c r="Y29" s="165">
        <v>798.38739876029933</v>
      </c>
    </row>
    <row r="30" spans="1:33" ht="15.75" x14ac:dyDescent="0.2">
      <c r="A30" s="164">
        <v>19</v>
      </c>
      <c r="B30" s="165">
        <v>784.46444876029932</v>
      </c>
      <c r="C30" s="165">
        <v>769.30803876029938</v>
      </c>
      <c r="D30" s="165">
        <v>735.34463876029929</v>
      </c>
      <c r="E30" s="165">
        <v>735.95032876029927</v>
      </c>
      <c r="F30" s="165">
        <v>763.74094876029937</v>
      </c>
      <c r="G30" s="165">
        <v>800.2203087602993</v>
      </c>
      <c r="H30" s="165">
        <v>876.60024876029934</v>
      </c>
      <c r="I30" s="165">
        <v>995.30237876029935</v>
      </c>
      <c r="J30" s="165">
        <v>1027.7631487602994</v>
      </c>
      <c r="K30" s="165">
        <v>1050.7557587602994</v>
      </c>
      <c r="L30" s="165">
        <v>1058.6037587602993</v>
      </c>
      <c r="M30" s="165">
        <v>1063.5254687602994</v>
      </c>
      <c r="N30" s="165">
        <v>1046.0459787602995</v>
      </c>
      <c r="O30" s="165">
        <v>1053.6962187602994</v>
      </c>
      <c r="P30" s="165">
        <v>1045.3611587602995</v>
      </c>
      <c r="Q30" s="165">
        <v>1011.3200887602993</v>
      </c>
      <c r="R30" s="165">
        <v>1018.2910887602993</v>
      </c>
      <c r="S30" s="165">
        <v>1021.7513987602994</v>
      </c>
      <c r="T30" s="165">
        <v>1008.4922387602993</v>
      </c>
      <c r="U30" s="165">
        <v>997.95485876029932</v>
      </c>
      <c r="V30" s="165">
        <v>965.75023876029934</v>
      </c>
      <c r="W30" s="165">
        <v>885.80355876029932</v>
      </c>
      <c r="X30" s="165">
        <v>797.47599876029938</v>
      </c>
      <c r="Y30" s="165">
        <v>794.29848876029928</v>
      </c>
    </row>
    <row r="31" spans="1:33" ht="15.75" x14ac:dyDescent="0.2">
      <c r="A31" s="164">
        <v>20</v>
      </c>
      <c r="B31" s="165">
        <v>794.92729876029932</v>
      </c>
      <c r="C31" s="165">
        <v>791.90894876029938</v>
      </c>
      <c r="D31" s="165">
        <v>781.67605876029938</v>
      </c>
      <c r="E31" s="165">
        <v>782.2949687602993</v>
      </c>
      <c r="F31" s="165">
        <v>780.28345876029937</v>
      </c>
      <c r="G31" s="165">
        <v>784.3127987602993</v>
      </c>
      <c r="H31" s="165">
        <v>819.29212876029931</v>
      </c>
      <c r="I31" s="165">
        <v>906.24396876029937</v>
      </c>
      <c r="J31" s="165">
        <v>959.02287876029936</v>
      </c>
      <c r="K31" s="165">
        <v>999.08964876029938</v>
      </c>
      <c r="L31" s="165">
        <v>953.91976876029935</v>
      </c>
      <c r="M31" s="165">
        <v>953.48231876029934</v>
      </c>
      <c r="N31" s="165">
        <v>937.69912876029935</v>
      </c>
      <c r="O31" s="165">
        <v>907.81044876029932</v>
      </c>
      <c r="P31" s="165">
        <v>850.73702876029938</v>
      </c>
      <c r="Q31" s="165">
        <v>894.64742876029936</v>
      </c>
      <c r="R31" s="165">
        <v>999.4193387602993</v>
      </c>
      <c r="S31" s="165">
        <v>969.0448787602993</v>
      </c>
      <c r="T31" s="165">
        <v>966.69332876029932</v>
      </c>
      <c r="U31" s="165">
        <v>980.17154876029929</v>
      </c>
      <c r="V31" s="165">
        <v>949.22936876029928</v>
      </c>
      <c r="W31" s="165">
        <v>831.14793876029933</v>
      </c>
      <c r="X31" s="165">
        <v>782.33669876029933</v>
      </c>
      <c r="Y31" s="165">
        <v>783.17678876029936</v>
      </c>
    </row>
    <row r="32" spans="1:33" ht="15.75" x14ac:dyDescent="0.2">
      <c r="A32" s="164">
        <v>21</v>
      </c>
      <c r="B32" s="165">
        <v>787.53508876029935</v>
      </c>
      <c r="C32" s="165">
        <v>782.33797876029928</v>
      </c>
      <c r="D32" s="165">
        <v>756.22169876029932</v>
      </c>
      <c r="E32" s="165">
        <v>730.63860876029935</v>
      </c>
      <c r="F32" s="165">
        <v>730.72445876029929</v>
      </c>
      <c r="G32" s="165">
        <v>731.46705876029932</v>
      </c>
      <c r="H32" s="165">
        <v>767.59809876029931</v>
      </c>
      <c r="I32" s="165">
        <v>788.53656876029936</v>
      </c>
      <c r="J32" s="165">
        <v>890.88288876029935</v>
      </c>
      <c r="K32" s="165">
        <v>938.90198876029933</v>
      </c>
      <c r="L32" s="165">
        <v>928.15088876029938</v>
      </c>
      <c r="M32" s="165">
        <v>866.63131876029934</v>
      </c>
      <c r="N32" s="165">
        <v>860.29846876029933</v>
      </c>
      <c r="O32" s="165">
        <v>784.74028876029934</v>
      </c>
      <c r="P32" s="165">
        <v>710.50593876029927</v>
      </c>
      <c r="Q32" s="165">
        <v>791.6082787602993</v>
      </c>
      <c r="R32" s="165">
        <v>870.10387876029938</v>
      </c>
      <c r="S32" s="165">
        <v>863.75008876029938</v>
      </c>
      <c r="T32" s="165">
        <v>899.55724876029933</v>
      </c>
      <c r="U32" s="165">
        <v>929.44239876029928</v>
      </c>
      <c r="V32" s="165">
        <v>855.70503876029932</v>
      </c>
      <c r="W32" s="165">
        <v>789.05818876029934</v>
      </c>
      <c r="X32" s="165">
        <v>782.83214876029933</v>
      </c>
      <c r="Y32" s="165">
        <v>777.18738876029931</v>
      </c>
    </row>
    <row r="33" spans="1:25" ht="15.75" x14ac:dyDescent="0.2">
      <c r="A33" s="164">
        <v>22</v>
      </c>
      <c r="B33" s="165">
        <v>740.79338876029931</v>
      </c>
      <c r="C33" s="165">
        <v>730.55571876029933</v>
      </c>
      <c r="D33" s="165">
        <v>729.84630876029928</v>
      </c>
      <c r="E33" s="165">
        <v>730.48667876029936</v>
      </c>
      <c r="F33" s="165">
        <v>731.91877876029935</v>
      </c>
      <c r="G33" s="165">
        <v>734.75893876029932</v>
      </c>
      <c r="H33" s="165">
        <v>803.48416876029933</v>
      </c>
      <c r="I33" s="165">
        <v>907.2209387602993</v>
      </c>
      <c r="J33" s="165">
        <v>893.82191876029935</v>
      </c>
      <c r="K33" s="165">
        <v>851.23409876029928</v>
      </c>
      <c r="L33" s="165">
        <v>848.35243876029938</v>
      </c>
      <c r="M33" s="165">
        <v>850.8170787602993</v>
      </c>
      <c r="N33" s="165">
        <v>851.84874876029937</v>
      </c>
      <c r="O33" s="165">
        <v>847.01606876029928</v>
      </c>
      <c r="P33" s="165">
        <v>739.42779876029931</v>
      </c>
      <c r="Q33" s="165">
        <v>709.97639876029928</v>
      </c>
      <c r="R33" s="165">
        <v>747.27680876029933</v>
      </c>
      <c r="S33" s="165">
        <v>850.94379876029927</v>
      </c>
      <c r="T33" s="165">
        <v>854.32636876029937</v>
      </c>
      <c r="U33" s="165">
        <v>838.72370876029936</v>
      </c>
      <c r="V33" s="165">
        <v>758.11046876029934</v>
      </c>
      <c r="W33" s="165">
        <v>631.58645876029937</v>
      </c>
      <c r="X33" s="165">
        <v>726.05980876029935</v>
      </c>
      <c r="Y33" s="165">
        <v>727.63656876029938</v>
      </c>
    </row>
    <row r="34" spans="1:25" ht="15.75" x14ac:dyDescent="0.2">
      <c r="A34" s="164">
        <v>23</v>
      </c>
      <c r="B34" s="165">
        <v>727.75249876029932</v>
      </c>
      <c r="C34" s="165">
        <v>729.3203187602993</v>
      </c>
      <c r="D34" s="165">
        <v>729.71876876029933</v>
      </c>
      <c r="E34" s="165">
        <v>730.44591876029938</v>
      </c>
      <c r="F34" s="165">
        <v>732.22934876029933</v>
      </c>
      <c r="G34" s="165">
        <v>783.76309876029927</v>
      </c>
      <c r="H34" s="165">
        <v>808.86203876029936</v>
      </c>
      <c r="I34" s="165">
        <v>907.88486876029936</v>
      </c>
      <c r="J34" s="165">
        <v>832.86641876029933</v>
      </c>
      <c r="K34" s="165">
        <v>811.10556876029932</v>
      </c>
      <c r="L34" s="165">
        <v>833.48110876029932</v>
      </c>
      <c r="M34" s="165">
        <v>873.81138876029934</v>
      </c>
      <c r="N34" s="165">
        <v>838.23069876029933</v>
      </c>
      <c r="O34" s="165">
        <v>793.53061876029938</v>
      </c>
      <c r="P34" s="165">
        <v>784.31648876029931</v>
      </c>
      <c r="Q34" s="165">
        <v>783.64796876029936</v>
      </c>
      <c r="R34" s="165">
        <v>835.05735876029928</v>
      </c>
      <c r="S34" s="165">
        <v>903.2113487602993</v>
      </c>
      <c r="T34" s="165">
        <v>917.61640876029935</v>
      </c>
      <c r="U34" s="165">
        <v>931.0096187602993</v>
      </c>
      <c r="V34" s="165">
        <v>893.78671876029932</v>
      </c>
      <c r="W34" s="165">
        <v>790.51594876029935</v>
      </c>
      <c r="X34" s="165">
        <v>789.32593876029932</v>
      </c>
      <c r="Y34" s="165">
        <v>784.92998876029935</v>
      </c>
    </row>
    <row r="35" spans="1:25" ht="15.75" x14ac:dyDescent="0.2">
      <c r="A35" s="164">
        <v>24</v>
      </c>
      <c r="B35" s="165">
        <v>789.21266876029938</v>
      </c>
      <c r="C35" s="165">
        <v>760.07804876029934</v>
      </c>
      <c r="D35" s="165">
        <v>731.62784876029934</v>
      </c>
      <c r="E35" s="165">
        <v>730.67055876029929</v>
      </c>
      <c r="F35" s="165">
        <v>747.83672876029937</v>
      </c>
      <c r="G35" s="165">
        <v>797.92734876029931</v>
      </c>
      <c r="H35" s="165">
        <v>873.47556876029932</v>
      </c>
      <c r="I35" s="165">
        <v>957.56084876029934</v>
      </c>
      <c r="J35" s="165">
        <v>1032.9396487602994</v>
      </c>
      <c r="K35" s="165">
        <v>1012.7927287602994</v>
      </c>
      <c r="L35" s="165">
        <v>1014.6135387602993</v>
      </c>
      <c r="M35" s="165">
        <v>1028.6236487602994</v>
      </c>
      <c r="N35" s="165">
        <v>1023.6542587602993</v>
      </c>
      <c r="O35" s="165">
        <v>967.5163287602993</v>
      </c>
      <c r="P35" s="165">
        <v>953.60083876029933</v>
      </c>
      <c r="Q35" s="165">
        <v>922.07757876029928</v>
      </c>
      <c r="R35" s="165">
        <v>920.63270876029935</v>
      </c>
      <c r="S35" s="165">
        <v>905.07619876029935</v>
      </c>
      <c r="T35" s="165">
        <v>893.27125876029936</v>
      </c>
      <c r="U35" s="165">
        <v>841.9517587602993</v>
      </c>
      <c r="V35" s="165">
        <v>764.30585876029932</v>
      </c>
      <c r="W35" s="165">
        <v>781.66939876029937</v>
      </c>
      <c r="X35" s="165">
        <v>774.64763876029929</v>
      </c>
      <c r="Y35" s="165">
        <v>731.36619876029931</v>
      </c>
    </row>
    <row r="36" spans="1:25" s="161" customFormat="1" ht="15.75" x14ac:dyDescent="0.2">
      <c r="A36" s="164">
        <v>25</v>
      </c>
      <c r="B36" s="165">
        <v>730.10278876029929</v>
      </c>
      <c r="C36" s="165">
        <v>732.23762876029934</v>
      </c>
      <c r="D36" s="165">
        <v>732.58728876029932</v>
      </c>
      <c r="E36" s="165">
        <v>733.24272876029931</v>
      </c>
      <c r="F36" s="165">
        <v>734.56592876029936</v>
      </c>
      <c r="G36" s="165">
        <v>760.49626876029936</v>
      </c>
      <c r="H36" s="165">
        <v>804.41618876029929</v>
      </c>
      <c r="I36" s="165">
        <v>907.29457876029937</v>
      </c>
      <c r="J36" s="165">
        <v>737.9460387602993</v>
      </c>
      <c r="K36" s="165">
        <v>737.65864876029934</v>
      </c>
      <c r="L36" s="165">
        <v>725.82557876029932</v>
      </c>
      <c r="M36" s="165">
        <v>726.94725876029929</v>
      </c>
      <c r="N36" s="165">
        <v>726.71285876029935</v>
      </c>
      <c r="O36" s="165">
        <v>721.80607876029933</v>
      </c>
      <c r="P36" s="165">
        <v>718.77885876029927</v>
      </c>
      <c r="Q36" s="165">
        <v>721.21091876029936</v>
      </c>
      <c r="R36" s="165">
        <v>920.96067876029929</v>
      </c>
      <c r="S36" s="165">
        <v>965.3410787602993</v>
      </c>
      <c r="T36" s="165">
        <v>988.54216876029932</v>
      </c>
      <c r="U36" s="165">
        <v>977.98701876029929</v>
      </c>
      <c r="V36" s="165">
        <v>884.36347876029936</v>
      </c>
      <c r="W36" s="165">
        <v>799.40826876029928</v>
      </c>
      <c r="X36" s="165">
        <v>784.93979876029937</v>
      </c>
      <c r="Y36" s="165">
        <v>785.61098876029928</v>
      </c>
    </row>
    <row r="37" spans="1:25" ht="15.75" x14ac:dyDescent="0.2">
      <c r="A37" s="164">
        <v>26</v>
      </c>
      <c r="B37" s="165">
        <v>732.95156876029932</v>
      </c>
      <c r="C37" s="165">
        <v>734.57396876029929</v>
      </c>
      <c r="D37" s="165">
        <v>734.91840876029937</v>
      </c>
      <c r="E37" s="165">
        <v>735.44276876029937</v>
      </c>
      <c r="F37" s="165">
        <v>736.64217876029932</v>
      </c>
      <c r="G37" s="165">
        <v>780.00076876029937</v>
      </c>
      <c r="H37" s="165">
        <v>798.53828876029934</v>
      </c>
      <c r="I37" s="165">
        <v>943.7974887602993</v>
      </c>
      <c r="J37" s="165">
        <v>1003.1376087602994</v>
      </c>
      <c r="K37" s="165">
        <v>1030.5763387602994</v>
      </c>
      <c r="L37" s="165">
        <v>1031.0982787602995</v>
      </c>
      <c r="M37" s="165">
        <v>1033.9204187602995</v>
      </c>
      <c r="N37" s="165">
        <v>1035.1214887602994</v>
      </c>
      <c r="O37" s="165">
        <v>1035.3390887602995</v>
      </c>
      <c r="P37" s="165">
        <v>1020.1562787602993</v>
      </c>
      <c r="Q37" s="165">
        <v>1030.4996287602994</v>
      </c>
      <c r="R37" s="165">
        <v>1018.8321987602993</v>
      </c>
      <c r="S37" s="165">
        <v>982.23355876029927</v>
      </c>
      <c r="T37" s="165">
        <v>1004.9830287602994</v>
      </c>
      <c r="U37" s="165">
        <v>1027.7381887602994</v>
      </c>
      <c r="V37" s="165">
        <v>898.59164876029934</v>
      </c>
      <c r="W37" s="165">
        <v>886.50329876029934</v>
      </c>
      <c r="X37" s="165">
        <v>801.45089876029931</v>
      </c>
      <c r="Y37" s="165">
        <v>805.24009876029936</v>
      </c>
    </row>
    <row r="38" spans="1:25" ht="15.75" x14ac:dyDescent="0.2">
      <c r="A38" s="164">
        <v>27</v>
      </c>
      <c r="B38" s="165">
        <v>798.56916876029936</v>
      </c>
      <c r="C38" s="165">
        <v>788.46825876029936</v>
      </c>
      <c r="D38" s="165">
        <v>742.25028876029933</v>
      </c>
      <c r="E38" s="165">
        <v>734.51703876029933</v>
      </c>
      <c r="F38" s="165">
        <v>734.53447876029929</v>
      </c>
      <c r="G38" s="165">
        <v>735.20180876029929</v>
      </c>
      <c r="H38" s="165">
        <v>725.82115876029934</v>
      </c>
      <c r="I38" s="165">
        <v>726.01742876029937</v>
      </c>
      <c r="J38" s="165">
        <v>920.02948876029927</v>
      </c>
      <c r="K38" s="165">
        <v>917.96993876029933</v>
      </c>
      <c r="L38" s="165">
        <v>963.0510487602993</v>
      </c>
      <c r="M38" s="165">
        <v>974.0128187602993</v>
      </c>
      <c r="N38" s="165">
        <v>939.3420687602993</v>
      </c>
      <c r="O38" s="165">
        <v>933.90856876029932</v>
      </c>
      <c r="P38" s="165">
        <v>932.66347876029931</v>
      </c>
      <c r="Q38" s="165">
        <v>928.75012876029928</v>
      </c>
      <c r="R38" s="165">
        <v>906.71638876029931</v>
      </c>
      <c r="S38" s="165">
        <v>883.83466876029934</v>
      </c>
      <c r="T38" s="165">
        <v>923.02036876029933</v>
      </c>
      <c r="U38" s="165">
        <v>982.72820876029937</v>
      </c>
      <c r="V38" s="165">
        <v>923.45813876029933</v>
      </c>
      <c r="W38" s="165">
        <v>874.28520876029938</v>
      </c>
      <c r="X38" s="165">
        <v>793.90137876029928</v>
      </c>
      <c r="Y38" s="165">
        <v>786.74125876029927</v>
      </c>
    </row>
    <row r="39" spans="1:25" ht="15.75" customHeight="1" x14ac:dyDescent="0.2">
      <c r="A39" s="164">
        <v>28</v>
      </c>
      <c r="B39" s="165">
        <v>776.43186876029938</v>
      </c>
      <c r="C39" s="165">
        <v>749.32537876029937</v>
      </c>
      <c r="D39" s="165">
        <v>730.76820876029933</v>
      </c>
      <c r="E39" s="165">
        <v>730.91635876029932</v>
      </c>
      <c r="F39" s="165">
        <v>731.12853876029931</v>
      </c>
      <c r="G39" s="165">
        <v>731.87209876029931</v>
      </c>
      <c r="H39" s="165">
        <v>748.74005876029935</v>
      </c>
      <c r="I39" s="165">
        <v>749.04948876029937</v>
      </c>
      <c r="J39" s="165">
        <v>776.41322876029938</v>
      </c>
      <c r="K39" s="165">
        <v>868.20645876029937</v>
      </c>
      <c r="L39" s="165">
        <v>832.65697876029935</v>
      </c>
      <c r="M39" s="165">
        <v>841.46376876029933</v>
      </c>
      <c r="N39" s="165">
        <v>829.39264876029938</v>
      </c>
      <c r="O39" s="165">
        <v>826.6406987602993</v>
      </c>
      <c r="P39" s="165">
        <v>830.94953876029933</v>
      </c>
      <c r="Q39" s="165">
        <v>807.78994876029935</v>
      </c>
      <c r="R39" s="165">
        <v>789.08495876029929</v>
      </c>
      <c r="S39" s="165">
        <v>720.97538876029932</v>
      </c>
      <c r="T39" s="165">
        <v>722.58255876029932</v>
      </c>
      <c r="U39" s="165">
        <v>723.51582876029931</v>
      </c>
      <c r="V39" s="165">
        <v>719.40939876029938</v>
      </c>
      <c r="W39" s="165">
        <v>955.79842876029932</v>
      </c>
      <c r="X39" s="165">
        <v>935.70659876029936</v>
      </c>
      <c r="Y39" s="165">
        <v>905.37363876029929</v>
      </c>
    </row>
    <row r="40" spans="1:25" ht="15.75" x14ac:dyDescent="0.2">
      <c r="A40" s="164">
        <v>29</v>
      </c>
      <c r="B40" s="165">
        <v>794.08120876029932</v>
      </c>
      <c r="C40" s="165">
        <v>784.16418876029934</v>
      </c>
      <c r="D40" s="165">
        <v>782.81039876029934</v>
      </c>
      <c r="E40" s="165">
        <v>732.11337876029938</v>
      </c>
      <c r="F40" s="165">
        <v>733.26537876029931</v>
      </c>
      <c r="G40" s="165">
        <v>792.40423876029934</v>
      </c>
      <c r="H40" s="165">
        <v>863.59978876029936</v>
      </c>
      <c r="I40" s="165">
        <v>994.93359876029933</v>
      </c>
      <c r="J40" s="165">
        <v>1038.7221987602995</v>
      </c>
      <c r="K40" s="165">
        <v>1050.9207987602995</v>
      </c>
      <c r="L40" s="165">
        <v>1061.3619187602994</v>
      </c>
      <c r="M40" s="165">
        <v>1086.0878987602994</v>
      </c>
      <c r="N40" s="165">
        <v>1071.9710187602993</v>
      </c>
      <c r="O40" s="165">
        <v>1079.1648887602994</v>
      </c>
      <c r="P40" s="165">
        <v>1062.7421587602994</v>
      </c>
      <c r="Q40" s="165">
        <v>1049.0327787602994</v>
      </c>
      <c r="R40" s="165">
        <v>1018.1076587602993</v>
      </c>
      <c r="S40" s="165">
        <v>1014.0704187602993</v>
      </c>
      <c r="T40" s="165">
        <v>1013.2145187602994</v>
      </c>
      <c r="U40" s="165">
        <v>1009.4174587602994</v>
      </c>
      <c r="V40" s="165">
        <v>947.90162876029933</v>
      </c>
      <c r="W40" s="165">
        <v>914.27991876029932</v>
      </c>
      <c r="X40" s="165">
        <v>829.79203876029931</v>
      </c>
      <c r="Y40" s="165">
        <v>825.47134876029929</v>
      </c>
    </row>
    <row r="41" spans="1:25" ht="15.75" x14ac:dyDescent="0.2">
      <c r="A41" s="164">
        <v>30</v>
      </c>
      <c r="B41" s="165">
        <v>795.34108876029927</v>
      </c>
      <c r="C41" s="165">
        <v>786.47689876029938</v>
      </c>
      <c r="D41" s="165">
        <v>736.01520876029929</v>
      </c>
      <c r="E41" s="165">
        <v>733.79340876029937</v>
      </c>
      <c r="F41" s="165">
        <v>735.11048876029929</v>
      </c>
      <c r="G41" s="165">
        <v>790.42899876029935</v>
      </c>
      <c r="H41" s="165">
        <v>846.31097876029935</v>
      </c>
      <c r="I41" s="165">
        <v>946.47603876029928</v>
      </c>
      <c r="J41" s="165">
        <v>954.45019876029937</v>
      </c>
      <c r="K41" s="165">
        <v>953.01821876029931</v>
      </c>
      <c r="L41" s="165">
        <v>923.8379687602993</v>
      </c>
      <c r="M41" s="165">
        <v>933.71262876029937</v>
      </c>
      <c r="N41" s="165">
        <v>917.93820876029929</v>
      </c>
      <c r="O41" s="165">
        <v>853.92924876029929</v>
      </c>
      <c r="P41" s="165">
        <v>786.11500876029936</v>
      </c>
      <c r="Q41" s="165">
        <v>729.3908787602993</v>
      </c>
      <c r="R41" s="165">
        <v>781.9027687602993</v>
      </c>
      <c r="S41" s="165">
        <v>836.26379876029932</v>
      </c>
      <c r="T41" s="165">
        <v>843.72853876029933</v>
      </c>
      <c r="U41" s="165">
        <v>835.28869876029933</v>
      </c>
      <c r="V41" s="165">
        <v>713.72042876029934</v>
      </c>
      <c r="W41" s="165">
        <v>783.77950876029934</v>
      </c>
      <c r="X41" s="165">
        <v>729.0602787602993</v>
      </c>
      <c r="Y41" s="165">
        <v>729.34901876029937</v>
      </c>
    </row>
    <row r="42" spans="1:25" ht="14.25" customHeight="1" x14ac:dyDescent="0.2">
      <c r="A42" s="164">
        <v>31</v>
      </c>
      <c r="B42" s="165">
        <v>729.0022787602993</v>
      </c>
      <c r="C42" s="165">
        <v>729.30589876029933</v>
      </c>
      <c r="D42" s="165">
        <v>729.98197876029928</v>
      </c>
      <c r="E42" s="165">
        <v>730.59980876029931</v>
      </c>
      <c r="F42" s="165">
        <v>732.02192876029937</v>
      </c>
      <c r="G42" s="165">
        <v>734.15428876029932</v>
      </c>
      <c r="H42" s="165">
        <v>794.80261876029931</v>
      </c>
      <c r="I42" s="165">
        <v>884.80351876029931</v>
      </c>
      <c r="J42" s="165">
        <v>939.26851876029934</v>
      </c>
      <c r="K42" s="165">
        <v>928.83640876029938</v>
      </c>
      <c r="L42" s="165">
        <v>915.58075876029932</v>
      </c>
      <c r="M42" s="165">
        <v>921.92273876029935</v>
      </c>
      <c r="N42" s="165">
        <v>927.35288876029938</v>
      </c>
      <c r="O42" s="165">
        <v>917.19551876029936</v>
      </c>
      <c r="P42" s="165">
        <v>913.36857876029933</v>
      </c>
      <c r="Q42" s="165">
        <v>952.69803876029937</v>
      </c>
      <c r="R42" s="165">
        <v>981.3220287602993</v>
      </c>
      <c r="S42" s="165">
        <v>982.59428876029938</v>
      </c>
      <c r="T42" s="165">
        <v>983.17624876029936</v>
      </c>
      <c r="U42" s="165">
        <v>926.08780876029937</v>
      </c>
      <c r="V42" s="165">
        <v>905.36393876029933</v>
      </c>
      <c r="W42" s="165">
        <v>845.81798876029927</v>
      </c>
      <c r="X42" s="165">
        <v>783.84595876029937</v>
      </c>
      <c r="Y42" s="165">
        <v>728.63917876029927</v>
      </c>
    </row>
    <row r="43" spans="1:25" ht="15.75" x14ac:dyDescent="0.2">
      <c r="A43" s="167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</row>
    <row r="45" spans="1:25" ht="15.75" x14ac:dyDescent="0.2">
      <c r="A45" s="167"/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</row>
    <row r="46" spans="1:25" ht="15.75" x14ac:dyDescent="0.25">
      <c r="A46" s="299" t="s">
        <v>75</v>
      </c>
      <c r="B46" s="299"/>
      <c r="C46" s="299"/>
      <c r="D46" s="299"/>
      <c r="E46" s="299"/>
      <c r="F46" s="299"/>
      <c r="G46" s="299"/>
      <c r="H46" s="299"/>
      <c r="I46" s="299"/>
      <c r="J46" s="299"/>
      <c r="K46" s="299"/>
      <c r="L46" s="299"/>
      <c r="M46" s="299"/>
      <c r="N46" s="300">
        <v>404862.35456456197</v>
      </c>
      <c r="O46" s="300"/>
      <c r="P46" s="160"/>
      <c r="Q46" s="160"/>
      <c r="R46" s="160"/>
      <c r="S46" s="160"/>
      <c r="T46" s="160"/>
      <c r="U46" s="160"/>
      <c r="V46" s="160"/>
      <c r="W46" s="160"/>
      <c r="X46" s="160"/>
      <c r="Y46" s="160"/>
    </row>
    <row r="47" spans="1:25" ht="15.75" x14ac:dyDescent="0.25">
      <c r="A47" s="160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</row>
    <row r="48" spans="1:25" ht="15.75" x14ac:dyDescent="0.25">
      <c r="A48" s="301"/>
      <c r="B48" s="302"/>
      <c r="C48" s="302"/>
      <c r="D48" s="302"/>
      <c r="E48" s="302"/>
      <c r="F48" s="302"/>
      <c r="G48" s="302"/>
      <c r="H48" s="302"/>
      <c r="I48" s="302"/>
      <c r="J48" s="303"/>
      <c r="K48" s="307" t="s">
        <v>10</v>
      </c>
      <c r="L48" s="307"/>
      <c r="M48" s="307"/>
      <c r="N48" s="307"/>
      <c r="O48" s="160"/>
      <c r="P48" s="160"/>
      <c r="Q48" s="160"/>
      <c r="R48" s="160"/>
      <c r="S48" s="160"/>
      <c r="T48" s="160"/>
      <c r="U48" s="173"/>
      <c r="V48" s="173"/>
      <c r="W48" s="173"/>
      <c r="X48" s="173"/>
      <c r="Y48" s="173"/>
    </row>
    <row r="49" spans="1:25" ht="15.75" x14ac:dyDescent="0.25">
      <c r="A49" s="304"/>
      <c r="B49" s="305"/>
      <c r="C49" s="305"/>
      <c r="D49" s="305"/>
      <c r="E49" s="305"/>
      <c r="F49" s="305"/>
      <c r="G49" s="305"/>
      <c r="H49" s="305"/>
      <c r="I49" s="305"/>
      <c r="J49" s="306"/>
      <c r="K49" s="308" t="s">
        <v>24</v>
      </c>
      <c r="L49" s="308"/>
      <c r="M49" s="308" t="s">
        <v>12</v>
      </c>
      <c r="N49" s="308"/>
      <c r="O49" s="160"/>
      <c r="P49" s="160"/>
      <c r="Q49" s="160"/>
      <c r="R49" s="173"/>
      <c r="S49" s="173"/>
      <c r="T49" s="173"/>
      <c r="U49" s="173"/>
      <c r="V49" s="173"/>
      <c r="W49" s="173"/>
      <c r="X49" s="173"/>
      <c r="Y49" s="173"/>
    </row>
    <row r="50" spans="1:25" ht="15.75" x14ac:dyDescent="0.25">
      <c r="A50" s="309" t="s">
        <v>76</v>
      </c>
      <c r="B50" s="310"/>
      <c r="C50" s="310"/>
      <c r="D50" s="310"/>
      <c r="E50" s="310"/>
      <c r="F50" s="310"/>
      <c r="G50" s="310"/>
      <c r="H50" s="310"/>
      <c r="I50" s="310"/>
      <c r="J50" s="311"/>
      <c r="K50" s="312">
        <v>1913.14</v>
      </c>
      <c r="L50" s="312"/>
      <c r="M50" s="313">
        <v>2077.1600000000003</v>
      </c>
      <c r="N50" s="314"/>
      <c r="O50" s="160"/>
      <c r="P50" s="160"/>
      <c r="Q50" s="160"/>
      <c r="R50" s="173"/>
      <c r="S50" s="173"/>
      <c r="T50" s="173"/>
      <c r="U50" s="173"/>
      <c r="V50" s="173"/>
      <c r="W50" s="173"/>
      <c r="X50" s="173"/>
      <c r="Y50" s="173"/>
    </row>
    <row r="51" spans="1:25" ht="15.75" x14ac:dyDescent="0.25">
      <c r="A51" s="309" t="s">
        <v>69</v>
      </c>
      <c r="B51" s="310"/>
      <c r="C51" s="310"/>
      <c r="D51" s="310"/>
      <c r="E51" s="310"/>
      <c r="F51" s="310"/>
      <c r="G51" s="310"/>
      <c r="H51" s="310"/>
      <c r="I51" s="310"/>
      <c r="J51" s="311"/>
      <c r="K51" s="312">
        <v>27.68</v>
      </c>
      <c r="L51" s="312"/>
      <c r="M51" s="313">
        <v>27.68</v>
      </c>
      <c r="N51" s="31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</row>
  </sheetData>
  <mergeCells count="22">
    <mergeCell ref="A9:M9"/>
    <mergeCell ref="N9:O9"/>
    <mergeCell ref="A1:Y1"/>
    <mergeCell ref="A2:Y2"/>
    <mergeCell ref="A3:Y3"/>
    <mergeCell ref="A4:Y5"/>
    <mergeCell ref="A6:Y6"/>
    <mergeCell ref="A7:Y7"/>
    <mergeCell ref="A50:J50"/>
    <mergeCell ref="K50:L50"/>
    <mergeCell ref="M50:N50"/>
    <mergeCell ref="A51:J51"/>
    <mergeCell ref="K51:L51"/>
    <mergeCell ref="M51:N51"/>
    <mergeCell ref="A10:A11"/>
    <mergeCell ref="B10:Y10"/>
    <mergeCell ref="A46:M46"/>
    <mergeCell ref="N46:O46"/>
    <mergeCell ref="A48:J49"/>
    <mergeCell ref="K48:N48"/>
    <mergeCell ref="K49:L49"/>
    <mergeCell ref="M49:N49"/>
  </mergeCells>
  <printOptions horizontalCentered="1"/>
  <pageMargins left="0.59055118110236227" right="0.39370078740157483" top="0" bottom="0" header="0.19685039370078741" footer="0.19685039370078741"/>
  <pageSetup paperSize="8" scale="81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 ЦК</vt:lpstr>
      <vt:lpstr>3 ЦК</vt:lpstr>
      <vt:lpstr>5 ЦК</vt:lpstr>
      <vt:lpstr>Потери</vt:lpstr>
      <vt:lpstr>3 ЦК (СЭС)</vt:lpstr>
      <vt:lpstr>'1 ЦК'!Область_печати</vt:lpstr>
      <vt:lpstr>'3 ЦК'!Область_печати</vt:lpstr>
      <vt:lpstr>'3 ЦК (СЭС)'!Область_печати</vt:lpstr>
      <vt:lpstr>'5 ЦК'!Область_печати</vt:lpstr>
      <vt:lpstr>Потери!Область_печати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Рубан Екатерина Николаевна</dc:creator>
  <cp:lastModifiedBy>Рубан Екатерина Николаевна</cp:lastModifiedBy>
  <cp:lastPrinted>2016-09-09T07:10:36Z</cp:lastPrinted>
  <dcterms:created xsi:type="dcterms:W3CDTF">2016-09-09T07:09:06Z</dcterms:created>
  <dcterms:modified xsi:type="dcterms:W3CDTF">2016-11-23T04:49:32Z</dcterms:modified>
</cp:coreProperties>
</file>