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945" windowWidth="12720" windowHeight="10530" tabRatio="484"/>
  </bookViews>
  <sheets>
    <sheet name="Октябрь (2017г)" sheetId="55" r:id="rId1"/>
  </sheets>
  <definedNames>
    <definedName name="_xlnm.Print_Area" localSheetId="0">'Октябрь (2017г)'!$A$1:$H$61</definedName>
  </definedNames>
  <calcPr calcId="144525"/>
</workbook>
</file>

<file path=xl/calcChain.xml><?xml version="1.0" encoding="utf-8"?>
<calcChain xmlns="http://schemas.openxmlformats.org/spreadsheetml/2006/main">
  <c r="G15" i="55" l="1"/>
  <c r="F15" i="55"/>
  <c r="G19" i="55"/>
  <c r="F19" i="55"/>
  <c r="D25" i="55"/>
  <c r="D21" i="55"/>
  <c r="F21" i="55"/>
  <c r="H61" i="55" l="1"/>
  <c r="H60" i="55"/>
  <c r="H59" i="55"/>
  <c r="H58" i="55"/>
  <c r="H57" i="55"/>
  <c r="G56" i="55"/>
  <c r="F56" i="55"/>
  <c r="E56" i="55"/>
  <c r="D56" i="55"/>
  <c r="H55" i="55"/>
  <c r="H54" i="55"/>
  <c r="H53" i="55"/>
  <c r="H52" i="55"/>
  <c r="H51" i="55"/>
  <c r="G50" i="55"/>
  <c r="F50" i="55"/>
  <c r="E50" i="55"/>
  <c r="D50" i="55"/>
  <c r="H49" i="55"/>
  <c r="H48" i="55"/>
  <c r="H47" i="55"/>
  <c r="H46" i="55"/>
  <c r="H45" i="55"/>
  <c r="G44" i="55"/>
  <c r="F44" i="55"/>
  <c r="E44" i="55"/>
  <c r="D44" i="55"/>
  <c r="H43" i="55"/>
  <c r="H42" i="55"/>
  <c r="H41" i="55"/>
  <c r="H40" i="55"/>
  <c r="H39" i="55"/>
  <c r="G38" i="55"/>
  <c r="F38" i="55"/>
  <c r="E38" i="55"/>
  <c r="D38" i="55"/>
  <c r="H37" i="55"/>
  <c r="H36" i="55"/>
  <c r="H35" i="55"/>
  <c r="H34" i="55"/>
  <c r="H33" i="55"/>
  <c r="G32" i="55"/>
  <c r="F32" i="55"/>
  <c r="E32" i="55"/>
  <c r="D32" i="55"/>
  <c r="H32" i="55" s="1"/>
  <c r="H31" i="55"/>
  <c r="H30" i="55"/>
  <c r="H29" i="55"/>
  <c r="H28" i="55"/>
  <c r="H27" i="55"/>
  <c r="G26" i="55"/>
  <c r="F26" i="55"/>
  <c r="E26" i="55"/>
  <c r="D26" i="55"/>
  <c r="H25" i="55"/>
  <c r="H24" i="55"/>
  <c r="H23" i="55"/>
  <c r="H22" i="55"/>
  <c r="H21" i="55"/>
  <c r="G20" i="55"/>
  <c r="F20" i="55"/>
  <c r="E20" i="55"/>
  <c r="H19" i="55"/>
  <c r="H18" i="55"/>
  <c r="H17" i="55"/>
  <c r="H16" i="55"/>
  <c r="G14" i="55"/>
  <c r="F14" i="55"/>
  <c r="E14" i="55"/>
  <c r="D14" i="55"/>
  <c r="H13" i="55"/>
  <c r="H12" i="55"/>
  <c r="H11" i="55"/>
  <c r="H10" i="55"/>
  <c r="H9" i="55"/>
  <c r="G8" i="55"/>
  <c r="F8" i="55"/>
  <c r="E8" i="55"/>
  <c r="D8" i="55"/>
  <c r="G6" i="55"/>
  <c r="F6" i="55"/>
  <c r="E6" i="55"/>
  <c r="D6" i="55"/>
  <c r="H38" i="55" l="1"/>
  <c r="H26" i="55"/>
  <c r="H50" i="55"/>
  <c r="H6" i="55"/>
  <c r="H44" i="55"/>
  <c r="G5" i="55"/>
  <c r="E5" i="55"/>
  <c r="H56" i="55"/>
  <c r="F5" i="55"/>
  <c r="H8" i="55"/>
  <c r="D20" i="55"/>
  <c r="H15" i="55"/>
  <c r="H14" i="55" s="1"/>
  <c r="D5" i="55" l="1"/>
  <c r="H5" i="55" s="1"/>
  <c r="H20" i="55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<sst xmlns="http://schemas.openxmlformats.org/spreadsheetml/2006/main" count="84" uniqueCount="28">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</sst>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0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1"/>
  <sheetViews>
    <sheetView tabSelected="1" view="pageBreakPreview" zoomScale="70" zoomScaleNormal="70" zoomScaleSheetLayoutView="70" workbookViewId="0">
      <selection activeCell="L21" sqref="L21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6" s="1" customFormat="1" ht="27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</row>
    <row r="2" spans="1:16" s="1" customFormat="1" ht="34.5" customHeight="1" thickBot="1" x14ac:dyDescent="0.3">
      <c r="A2" s="75"/>
      <c r="B2" s="75"/>
      <c r="C2" s="75"/>
      <c r="D2" s="75"/>
      <c r="E2" s="75"/>
      <c r="F2" s="75"/>
      <c r="G2" s="75"/>
      <c r="H2" s="75"/>
    </row>
    <row r="3" spans="1:16" s="1" customFormat="1" ht="24" customHeight="1" x14ac:dyDescent="0.25">
      <c r="A3" s="76" t="s">
        <v>1</v>
      </c>
      <c r="B3" s="78" t="s">
        <v>2</v>
      </c>
      <c r="C3" s="80" t="s">
        <v>3</v>
      </c>
      <c r="D3" s="82">
        <v>43009</v>
      </c>
      <c r="E3" s="83"/>
      <c r="F3" s="83"/>
      <c r="G3" s="83"/>
      <c r="H3" s="84"/>
    </row>
    <row r="4" spans="1:16" s="1" customFormat="1" ht="24" customHeight="1" thickBot="1" x14ac:dyDescent="0.3">
      <c r="A4" s="77"/>
      <c r="B4" s="79"/>
      <c r="C4" s="81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6" ht="22.5" customHeight="1" x14ac:dyDescent="0.25">
      <c r="A5" s="72" t="s">
        <v>19</v>
      </c>
      <c r="B5" s="73"/>
      <c r="C5" s="2"/>
      <c r="D5" s="48">
        <f>D8+D14+D20+D26+D32+D38+D44+D50+D56</f>
        <v>489488608</v>
      </c>
      <c r="E5" s="48">
        <f t="shared" ref="E5:G5" si="0">E8+E14+E20+E26+E32+E38+E44+E50+E56</f>
        <v>821012</v>
      </c>
      <c r="F5" s="48">
        <f t="shared" si="0"/>
        <v>10290772</v>
      </c>
      <c r="G5" s="48">
        <f t="shared" si="0"/>
        <v>709991</v>
      </c>
      <c r="H5" s="3">
        <f>D5+E5+F5+G5</f>
        <v>501310383</v>
      </c>
    </row>
    <row r="6" spans="1:16" ht="22.5" customHeight="1" x14ac:dyDescent="0.25">
      <c r="A6" s="85" t="s">
        <v>20</v>
      </c>
      <c r="B6" s="86"/>
      <c r="C6" s="4"/>
      <c r="D6" s="49">
        <f>D13+D19+D25+D37+D43+D49+D55</f>
        <v>231476</v>
      </c>
      <c r="E6" s="5">
        <f t="shared" ref="E6" si="1">E13+E19+E25</f>
        <v>0</v>
      </c>
      <c r="F6" s="5">
        <f>F13+F19+F25+F37+F43+F49+F55</f>
        <v>177828</v>
      </c>
      <c r="G6" s="5">
        <f>G13+G19+G25+G37+G43+G49+G55</f>
        <v>283189</v>
      </c>
      <c r="H6" s="6">
        <f>D6+E6+F6+G6</f>
        <v>692493</v>
      </c>
    </row>
    <row r="7" spans="1:16" s="10" customFormat="1" ht="16.5" x14ac:dyDescent="0.25">
      <c r="A7" s="87"/>
      <c r="B7" s="88"/>
      <c r="C7" s="7"/>
      <c r="D7" s="8"/>
      <c r="E7" s="8"/>
      <c r="F7" s="8"/>
      <c r="G7" s="8"/>
      <c r="H7" s="9"/>
    </row>
    <row r="8" spans="1:16" s="10" customFormat="1" ht="16.5" x14ac:dyDescent="0.25">
      <c r="A8" s="11">
        <v>1</v>
      </c>
      <c r="B8" s="12" t="s">
        <v>9</v>
      </c>
      <c r="C8" s="89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54554</v>
      </c>
      <c r="G8" s="14">
        <f t="shared" si="2"/>
        <v>0</v>
      </c>
      <c r="H8" s="44">
        <f t="shared" ref="H8:H59" si="3">SUM(D8:G8)</f>
        <v>54554</v>
      </c>
    </row>
    <row r="9" spans="1:16" s="1" customFormat="1" ht="16.5" x14ac:dyDescent="0.25">
      <c r="A9" s="90" t="s">
        <v>11</v>
      </c>
      <c r="B9" s="16" t="s">
        <v>12</v>
      </c>
      <c r="C9" s="89"/>
      <c r="D9" s="63">
        <v>0</v>
      </c>
      <c r="E9" s="64">
        <v>0</v>
      </c>
      <c r="F9" s="53">
        <v>54554</v>
      </c>
      <c r="G9" s="19">
        <v>0</v>
      </c>
      <c r="H9" s="20">
        <f t="shared" si="3"/>
        <v>54554</v>
      </c>
    </row>
    <row r="10" spans="1:16" s="1" customFormat="1" ht="16.5" x14ac:dyDescent="0.25">
      <c r="A10" s="91"/>
      <c r="B10" s="16" t="s">
        <v>13</v>
      </c>
      <c r="C10" s="89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6" s="1" customFormat="1" ht="16.5" x14ac:dyDescent="0.25">
      <c r="A11" s="91"/>
      <c r="B11" s="16" t="s">
        <v>14</v>
      </c>
      <c r="C11" s="89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P11" s="1" t="s">
        <v>26</v>
      </c>
    </row>
    <row r="12" spans="1:16" s="1" customFormat="1" ht="33" x14ac:dyDescent="0.25">
      <c r="A12" s="91"/>
      <c r="B12" s="16" t="s">
        <v>15</v>
      </c>
      <c r="C12" s="89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6" s="1" customFormat="1" ht="16.5" x14ac:dyDescent="0.25">
      <c r="A13" s="92"/>
      <c r="B13" s="16" t="s">
        <v>16</v>
      </c>
      <c r="C13" s="89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6" s="10" customFormat="1" ht="16.5" x14ac:dyDescent="0.25">
      <c r="A14" s="22">
        <v>2</v>
      </c>
      <c r="B14" s="23" t="s">
        <v>17</v>
      </c>
      <c r="C14" s="93" t="s">
        <v>10</v>
      </c>
      <c r="D14" s="65">
        <f>SUM(D15:D19)</f>
        <v>7645</v>
      </c>
      <c r="E14" s="60">
        <f t="shared" ref="E14:G14" si="4">SUM(E15:E19)</f>
        <v>0</v>
      </c>
      <c r="F14" s="24">
        <f t="shared" si="4"/>
        <v>7162763</v>
      </c>
      <c r="G14" s="24">
        <f t="shared" si="4"/>
        <v>692018</v>
      </c>
      <c r="H14" s="24">
        <f>SUM(H15:H19)</f>
        <v>7862426</v>
      </c>
    </row>
    <row r="15" spans="1:16" s="1" customFormat="1" ht="16.5" x14ac:dyDescent="0.25">
      <c r="A15" s="90" t="s">
        <v>11</v>
      </c>
      <c r="B15" s="16" t="s">
        <v>12</v>
      </c>
      <c r="C15" s="93"/>
      <c r="D15" s="70">
        <v>67</v>
      </c>
      <c r="E15" s="54">
        <v>0</v>
      </c>
      <c r="F15" s="53">
        <f>6426407+31857+64933+2130+194142+265466</f>
        <v>6984935</v>
      </c>
      <c r="G15" s="53">
        <f>376690+8280+23859</f>
        <v>408829</v>
      </c>
      <c r="H15" s="25">
        <f>SUM(D15:G15)</f>
        <v>7393831</v>
      </c>
    </row>
    <row r="16" spans="1:16" s="1" customFormat="1" ht="16.5" x14ac:dyDescent="0.25">
      <c r="A16" s="91"/>
      <c r="B16" s="16" t="s">
        <v>13</v>
      </c>
      <c r="C16" s="93"/>
      <c r="D16" s="70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91"/>
      <c r="B17" s="16" t="s">
        <v>14</v>
      </c>
      <c r="C17" s="93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91"/>
      <c r="B18" s="16" t="s">
        <v>15</v>
      </c>
      <c r="C18" s="93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92"/>
      <c r="B19" s="16" t="s">
        <v>16</v>
      </c>
      <c r="C19" s="93"/>
      <c r="D19" s="70">
        <v>7578</v>
      </c>
      <c r="E19" s="54"/>
      <c r="F19" s="53">
        <f>135431+42397</f>
        <v>177828</v>
      </c>
      <c r="G19" s="54">
        <f>79983+28714+126271+48221</f>
        <v>283189</v>
      </c>
      <c r="H19" s="25">
        <f t="shared" si="3"/>
        <v>468595</v>
      </c>
    </row>
    <row r="20" spans="1:8" s="10" customFormat="1" ht="16.5" x14ac:dyDescent="0.25">
      <c r="A20" s="22">
        <v>3</v>
      </c>
      <c r="B20" s="23" t="s">
        <v>18</v>
      </c>
      <c r="C20" s="93" t="s">
        <v>10</v>
      </c>
      <c r="D20" s="50">
        <f>SUM(D21:D25)</f>
        <v>423666822</v>
      </c>
      <c r="E20" s="60">
        <f t="shared" ref="E20:G20" si="5">SUM(E21:E25)</f>
        <v>0</v>
      </c>
      <c r="F20" s="26">
        <f t="shared" si="5"/>
        <v>297597</v>
      </c>
      <c r="G20" s="60">
        <f t="shared" si="5"/>
        <v>0</v>
      </c>
      <c r="H20" s="15">
        <f>SUM(D20:G20)</f>
        <v>423964419</v>
      </c>
    </row>
    <row r="21" spans="1:8" s="1" customFormat="1" ht="16.5" x14ac:dyDescent="0.25">
      <c r="A21" s="90" t="s">
        <v>11</v>
      </c>
      <c r="B21" s="16" t="s">
        <v>12</v>
      </c>
      <c r="C21" s="93"/>
      <c r="D21" s="55">
        <f>421220386+2041148+181390</f>
        <v>423442924</v>
      </c>
      <c r="E21" s="54">
        <v>0</v>
      </c>
      <c r="F21" s="54">
        <f>2588+167824+127185</f>
        <v>297597</v>
      </c>
      <c r="G21" s="27">
        <v>0</v>
      </c>
      <c r="H21" s="20">
        <f t="shared" si="3"/>
        <v>423740521</v>
      </c>
    </row>
    <row r="22" spans="1:8" s="1" customFormat="1" ht="16.5" x14ac:dyDescent="0.25">
      <c r="A22" s="91"/>
      <c r="B22" s="16" t="s">
        <v>13</v>
      </c>
      <c r="C22" s="93"/>
      <c r="D22" s="70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91"/>
      <c r="B23" s="16" t="s">
        <v>14</v>
      </c>
      <c r="C23" s="93"/>
      <c r="D23" s="70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91"/>
      <c r="B24" s="16" t="s">
        <v>15</v>
      </c>
      <c r="C24" s="93"/>
      <c r="D24" s="70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91"/>
      <c r="B25" s="28" t="s">
        <v>16</v>
      </c>
      <c r="C25" s="94"/>
      <c r="D25" s="69">
        <f>172097+51801</f>
        <v>223898</v>
      </c>
      <c r="E25" s="71">
        <v>0</v>
      </c>
      <c r="F25" s="71">
        <v>0</v>
      </c>
      <c r="G25" s="29">
        <v>0</v>
      </c>
      <c r="H25" s="58">
        <f>SUM(D25:G25)</f>
        <v>223898</v>
      </c>
    </row>
    <row r="26" spans="1:8" s="1" customFormat="1" ht="16.5" x14ac:dyDescent="0.25">
      <c r="A26" s="37">
        <v>5</v>
      </c>
      <c r="B26" s="30" t="s">
        <v>27</v>
      </c>
      <c r="C26" s="93" t="s">
        <v>10</v>
      </c>
      <c r="D26" s="46">
        <f>SUM(D27:D31)</f>
        <v>64749878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64749878</v>
      </c>
    </row>
    <row r="27" spans="1:8" s="1" customFormat="1" ht="16.5" x14ac:dyDescent="0.25">
      <c r="A27" s="95" t="s">
        <v>11</v>
      </c>
      <c r="B27" s="32" t="s">
        <v>12</v>
      </c>
      <c r="C27" s="93"/>
      <c r="D27" s="56">
        <v>64749878</v>
      </c>
      <c r="E27" s="33">
        <v>0</v>
      </c>
      <c r="F27" s="33">
        <v>0</v>
      </c>
      <c r="G27" s="67">
        <v>0</v>
      </c>
      <c r="H27" s="34">
        <f>SUM(D27:G27)</f>
        <v>64749878</v>
      </c>
    </row>
    <row r="28" spans="1:8" s="1" customFormat="1" ht="16.5" x14ac:dyDescent="0.25">
      <c r="A28" s="95"/>
      <c r="B28" s="32" t="s">
        <v>13</v>
      </c>
      <c r="C28" s="93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95"/>
      <c r="B29" s="32" t="s">
        <v>14</v>
      </c>
      <c r="C29" s="93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95"/>
      <c r="B30" s="32" t="s">
        <v>15</v>
      </c>
      <c r="C30" s="93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95"/>
      <c r="B31" s="32" t="s">
        <v>16</v>
      </c>
      <c r="C31" s="93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93" t="s">
        <v>10</v>
      </c>
      <c r="D32" s="46">
        <f>SUM(D33:D37)</f>
        <v>866681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866681</v>
      </c>
    </row>
    <row r="33" spans="1:8" ht="16.5" x14ac:dyDescent="0.25">
      <c r="A33" s="95" t="s">
        <v>11</v>
      </c>
      <c r="B33" s="32" t="s">
        <v>12</v>
      </c>
      <c r="C33" s="93"/>
      <c r="D33" s="56">
        <v>866681</v>
      </c>
      <c r="E33" s="33">
        <v>0</v>
      </c>
      <c r="F33" s="33">
        <v>0</v>
      </c>
      <c r="G33" s="67">
        <v>0</v>
      </c>
      <c r="H33" s="34">
        <f>SUM(D33:G33)</f>
        <v>866681</v>
      </c>
    </row>
    <row r="34" spans="1:8" ht="16.5" x14ac:dyDescent="0.25">
      <c r="A34" s="95"/>
      <c r="B34" s="32" t="s">
        <v>13</v>
      </c>
      <c r="C34" s="93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95"/>
      <c r="B35" s="32" t="s">
        <v>14</v>
      </c>
      <c r="C35" s="93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95"/>
      <c r="B36" s="32" t="s">
        <v>15</v>
      </c>
      <c r="C36" s="93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95"/>
      <c r="B37" s="32" t="s">
        <v>16</v>
      </c>
      <c r="C37" s="93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93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95" t="s">
        <v>11</v>
      </c>
      <c r="B39" s="32" t="s">
        <v>12</v>
      </c>
      <c r="C39" s="93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95"/>
      <c r="B40" s="32" t="s">
        <v>13</v>
      </c>
      <c r="C40" s="93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95"/>
      <c r="B41" s="32" t="s">
        <v>14</v>
      </c>
      <c r="C41" s="93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95"/>
      <c r="B42" s="32" t="s">
        <v>15</v>
      </c>
      <c r="C42" s="93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96"/>
      <c r="B43" s="39" t="s">
        <v>16</v>
      </c>
      <c r="C43" s="94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93" t="s">
        <v>10</v>
      </c>
      <c r="D44" s="46">
        <f>SUM(D45:D49)</f>
        <v>0</v>
      </c>
      <c r="E44" s="31">
        <f t="shared" ref="E44:G44" si="11">SUM(E45:E49)</f>
        <v>115807</v>
      </c>
      <c r="F44" s="31">
        <f t="shared" si="11"/>
        <v>197470</v>
      </c>
      <c r="G44" s="31">
        <f t="shared" si="11"/>
        <v>17973</v>
      </c>
      <c r="H44" s="59">
        <f t="shared" si="3"/>
        <v>331250</v>
      </c>
    </row>
    <row r="45" spans="1:8" ht="16.5" x14ac:dyDescent="0.25">
      <c r="A45" s="95" t="s">
        <v>11</v>
      </c>
      <c r="B45" s="32" t="s">
        <v>12</v>
      </c>
      <c r="C45" s="93"/>
      <c r="D45" s="47">
        <v>0</v>
      </c>
      <c r="E45" s="57">
        <v>115807</v>
      </c>
      <c r="F45" s="57">
        <v>197470</v>
      </c>
      <c r="G45" s="57">
        <v>17973</v>
      </c>
      <c r="H45" s="34">
        <f t="shared" si="3"/>
        <v>331250</v>
      </c>
    </row>
    <row r="46" spans="1:8" ht="16.5" x14ac:dyDescent="0.25">
      <c r="A46" s="95"/>
      <c r="B46" s="32" t="s">
        <v>13</v>
      </c>
      <c r="C46" s="93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95"/>
      <c r="B47" s="32" t="s">
        <v>14</v>
      </c>
      <c r="C47" s="93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95"/>
      <c r="B48" s="32" t="s">
        <v>15</v>
      </c>
      <c r="C48" s="93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95"/>
      <c r="B49" s="32" t="s">
        <v>16</v>
      </c>
      <c r="C49" s="93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97" t="s">
        <v>10</v>
      </c>
      <c r="D50" s="31">
        <f>SUM(D51:D55)</f>
        <v>178282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178282</v>
      </c>
    </row>
    <row r="51" spans="1:8" ht="16.5" x14ac:dyDescent="0.25">
      <c r="A51" s="95" t="s">
        <v>11</v>
      </c>
      <c r="B51" s="32" t="s">
        <v>12</v>
      </c>
      <c r="C51" s="97"/>
      <c r="D51" s="57">
        <v>178282</v>
      </c>
      <c r="E51" s="33">
        <v>0</v>
      </c>
      <c r="F51" s="33">
        <v>0</v>
      </c>
      <c r="G51" s="33">
        <v>0</v>
      </c>
      <c r="H51" s="34">
        <f t="shared" si="3"/>
        <v>178282</v>
      </c>
    </row>
    <row r="52" spans="1:8" ht="16.5" x14ac:dyDescent="0.25">
      <c r="A52" s="95"/>
      <c r="B52" s="32" t="s">
        <v>13</v>
      </c>
      <c r="C52" s="97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95"/>
      <c r="B53" s="32" t="s">
        <v>14</v>
      </c>
      <c r="C53" s="97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95"/>
      <c r="B54" s="32" t="s">
        <v>15</v>
      </c>
      <c r="C54" s="97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95"/>
      <c r="B55" s="32" t="s">
        <v>16</v>
      </c>
      <c r="C55" s="97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97" t="s">
        <v>10</v>
      </c>
      <c r="D56" s="31">
        <f>SUM(D57:D61)</f>
        <v>19300</v>
      </c>
      <c r="E56" s="31">
        <f t="shared" ref="E56:G56" si="13">SUM(E57:E61)</f>
        <v>705205</v>
      </c>
      <c r="F56" s="31">
        <f t="shared" si="13"/>
        <v>2578388</v>
      </c>
      <c r="G56" s="31">
        <f t="shared" si="13"/>
        <v>0</v>
      </c>
      <c r="H56" s="45">
        <f t="shared" si="3"/>
        <v>3302893</v>
      </c>
    </row>
    <row r="57" spans="1:8" ht="16.5" x14ac:dyDescent="0.25">
      <c r="A57" s="95" t="s">
        <v>11</v>
      </c>
      <c r="B57" s="32" t="s">
        <v>12</v>
      </c>
      <c r="C57" s="97"/>
      <c r="D57" s="57">
        <v>19300</v>
      </c>
      <c r="E57" s="57">
        <v>705205</v>
      </c>
      <c r="F57" s="57">
        <v>2578388</v>
      </c>
      <c r="G57" s="33">
        <v>0</v>
      </c>
      <c r="H57" s="34">
        <f t="shared" si="3"/>
        <v>3302893</v>
      </c>
    </row>
    <row r="58" spans="1:8" ht="16.5" x14ac:dyDescent="0.25">
      <c r="A58" s="95"/>
      <c r="B58" s="32" t="s">
        <v>13</v>
      </c>
      <c r="C58" s="97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95"/>
      <c r="B59" s="32" t="s">
        <v>14</v>
      </c>
      <c r="C59" s="97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95"/>
      <c r="B60" s="32" t="s">
        <v>15</v>
      </c>
      <c r="C60" s="97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99"/>
      <c r="B61" s="38" t="s">
        <v>16</v>
      </c>
      <c r="C61" s="98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(2017г)</vt:lpstr>
      <vt:lpstr>'Октябрь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2017-11-09T12:18:11Z</dcterms:modified>
</cp:coreProperties>
</file>