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1505" activeTab="4"/>
  </bookViews>
  <sheets>
    <sheet name="1 ЦК" sheetId="1" r:id="rId1"/>
    <sheet name="3 ЦК" sheetId="2" r:id="rId2"/>
    <sheet name="5 ЦК" sheetId="3" r:id="rId3"/>
    <sheet name="3 ЦК (СЭС)" sheetId="5" r:id="rId4"/>
    <sheet name="Потери" sheetId="4" r:id="rId5"/>
  </sheets>
  <externalReferences>
    <externalReference r:id="rId6"/>
    <externalReference r:id="rId7"/>
  </externalReferences>
  <definedNames>
    <definedName name="_fio1" localSheetId="3">#REF!</definedName>
    <definedName name="_fio1">#REF!</definedName>
    <definedName name="_fio2" localSheetId="3">#REF!</definedName>
    <definedName name="_fio2">#REF!</definedName>
    <definedName name="_tst1" localSheetId="3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3">#REF!</definedName>
    <definedName name="NAME_OC">#REF!</definedName>
    <definedName name="number_schet" localSheetId="3">#REF!</definedName>
    <definedName name="number_schet">#REF!</definedName>
    <definedName name="PRICE_ТЭК" localSheetId="3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3">#REF!</definedName>
    <definedName name="TM">#REF!</definedName>
    <definedName name="VKBEZ">#REF!</definedName>
    <definedName name="_xlnm.Database">#REF!</definedName>
    <definedName name="мил" localSheetId="3">{0,"овz";1,"z";2,"аz";5,"овz"}</definedName>
    <definedName name="мил">{0,"овz";1,"z";2,"аz";5,"овz"}</definedName>
    <definedName name="_xlnm.Print_Area" localSheetId="0">'1 ЦК'!$A$1:$F$41</definedName>
    <definedName name="_xlnm.Print_Area" localSheetId="1">'3 ЦК'!$A$1:$D$39</definedName>
    <definedName name="_xlnm.Print_Area" localSheetId="3">'3 ЦК (СЭС)'!$A$1:$Y$50</definedName>
    <definedName name="_xlnm.Print_Area" localSheetId="2">'5 ЦК'!$A$1:$F$28</definedName>
    <definedName name="_xlnm.Print_Area" localSheetId="4">Потери!$A$1:$J$10</definedName>
    <definedName name="тыс" localSheetId="3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N45" i="5" l="1"/>
  <c r="A5" i="2" l="1"/>
  <c r="M49" i="5" l="1"/>
  <c r="K49" i="5"/>
  <c r="D12" i="3" l="1"/>
  <c r="E11" i="3"/>
  <c r="E12" i="3" s="1"/>
  <c r="D39" i="2"/>
  <c r="D23" i="2"/>
  <c r="D26" i="3"/>
  <c r="J8" i="4" s="1"/>
  <c r="D38" i="1"/>
  <c r="D19" i="1"/>
  <c r="D15" i="1" s="1"/>
  <c r="D14" i="1" s="1"/>
  <c r="E19" i="1"/>
  <c r="E15" i="1" s="1"/>
  <c r="E14" i="1" s="1"/>
  <c r="A5" i="1"/>
  <c r="A4" i="3" s="1"/>
  <c r="F11" i="3" l="1"/>
  <c r="F12" i="3" s="1"/>
  <c r="G14" i="1"/>
  <c r="D19" i="2"/>
  <c r="D15" i="2" s="1"/>
  <c r="D14" i="2" s="1"/>
  <c r="J7" i="4"/>
  <c r="E38" i="1"/>
  <c r="F19" i="1"/>
  <c r="F15" i="1" s="1"/>
  <c r="F14" i="1" s="1"/>
  <c r="D39" i="1"/>
  <c r="D37" i="2" s="1"/>
  <c r="D35" i="2" s="1"/>
  <c r="D31" i="2" s="1"/>
  <c r="D30" i="2" s="1"/>
  <c r="E21" i="3"/>
  <c r="E15" i="3" s="1"/>
  <c r="E14" i="3" s="1"/>
  <c r="D21" i="2"/>
  <c r="E37" i="1" l="1"/>
  <c r="E33" i="1" s="1"/>
  <c r="E32" i="1" s="1"/>
  <c r="D37" i="1"/>
  <c r="D33" i="1" s="1"/>
  <c r="D32" i="1" s="1"/>
  <c r="D14" i="3"/>
  <c r="D15" i="3" s="1"/>
  <c r="D21" i="3" s="1"/>
  <c r="F14" i="3"/>
  <c r="F15" i="3" s="1"/>
  <c r="F21" i="3" s="1"/>
  <c r="G32" i="1" l="1"/>
</calcChain>
</file>

<file path=xl/sharedStrings.xml><?xml version="1.0" encoding="utf-8"?>
<sst xmlns="http://schemas.openxmlformats.org/spreadsheetml/2006/main" count="219" uniqueCount="73">
  <si>
    <t>Нерегулируемые цены на электрическую энергию (мощность),</t>
  </si>
  <si>
    <t>на территории Тюменской области, ХМАО и ЯНАО в апреле 2016 года (прогноз)</t>
  </si>
  <si>
    <t>поставляемую ООО "Сургутэнергосбыт"</t>
  </si>
  <si>
    <t xml:space="preserve">на территории Тюменской области, ХМАО и ЯНАО в марте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</si>
  <si>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</si>
  <si>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</si>
  <si>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</si>
  <si>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</si>
  <si>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</si>
  <si>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</si>
  <si>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</si>
  <si>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</si>
  <si>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</si>
  <si>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</si>
  <si>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</si>
  <si>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</si>
  <si>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</si>
  <si>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</si>
  <si>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</si>
  <si>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</si>
  <si>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</si>
  <si>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</si>
  <si>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</si>
  <si>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</si>
  <si>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</si>
  <si>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</si>
  <si>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</si>
  <si>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</si>
  <si>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</si>
  <si>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</si>
  <si>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</si>
  <si>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</si>
  <si>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</si>
  <si>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</si>
  <si>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</si>
  <si>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</si>
  <si>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</si>
  <si>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</si>
  <si>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</si>
  <si>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</si>
  <si>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</si>
  <si>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</si>
  <si>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</si>
  <si>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</si>
  <si>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</si>
  <si>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</si>
  <si>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</si>
  <si>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</si>
  <si>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</si>
  <si>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</si>
  <si>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</si>
  <si>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</si>
  <si>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</si>
  <si>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</si>
  <si>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</si>
  <si>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</si>
  <si>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</si>
  <si>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</si>
  <si>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</si>
  <si>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</si>
  <si>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</si>
  <si>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</si>
  <si>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</si>
  <si>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</si>
  <si>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r>
      <t xml:space="preserve"> на территории Тюменской области, ХМАО и ЯНАО в марте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</si>
  <si>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</si>
  <si>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</si>
  <si>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</si>
  <si>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</si>
  <si>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</si>
  <si>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</si>
  <si>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</si>
  <si>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март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</si>
</sst>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4" fillId="0" borderId="0"/>
    <xf numFmtId="0" fontId="25" fillId="0" borderId="77" applyNumberFormat="0" applyFill="0" applyAlignment="0" applyProtection="0"/>
    <xf numFmtId="0" fontId="4" fillId="0" borderId="0"/>
    <xf numFmtId="0" fontId="4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26" fillId="0" borderId="0"/>
    <xf numFmtId="4" fontId="27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4" fontId="27" fillId="0" borderId="0">
      <alignment vertical="center"/>
    </xf>
    <xf numFmtId="0" fontId="2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0" fillId="19" borderId="0" applyNumberFormat="0" applyBorder="0" applyAlignment="0" applyProtection="0"/>
    <xf numFmtId="10" fontId="30" fillId="20" borderId="15" applyNumberFormat="0" applyBorder="0" applyAlignment="0" applyProtection="0"/>
    <xf numFmtId="37" fontId="31" fillId="0" borderId="0"/>
    <xf numFmtId="37" fontId="31" fillId="0" borderId="0"/>
    <xf numFmtId="37" fontId="31" fillId="0" borderId="0"/>
    <xf numFmtId="0" fontId="4" fillId="0" borderId="0"/>
    <xf numFmtId="173" fontId="32" fillId="0" borderId="0"/>
    <xf numFmtId="1" fontId="4" fillId="0" borderId="0">
      <alignment horizontal="right"/>
    </xf>
    <xf numFmtId="0" fontId="2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33" fillId="10" borderId="78" applyNumberFormat="0" applyAlignment="0" applyProtection="0"/>
    <xf numFmtId="0" fontId="34" fillId="25" borderId="79" applyNumberFormat="0" applyAlignment="0" applyProtection="0"/>
    <xf numFmtId="0" fontId="35" fillId="25" borderId="7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5" fillId="0" borderId="80" applyNumberFormat="0" applyFill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1" fillId="0" borderId="0"/>
    <xf numFmtId="0" fontId="42" fillId="0" borderId="82" applyNumberFormat="0" applyFill="0" applyAlignment="0" applyProtection="0"/>
    <xf numFmtId="0" fontId="43" fillId="6" borderId="0" applyNumberFormat="0" applyBorder="0" applyAlignment="0" applyProtection="0"/>
    <xf numFmtId="0" fontId="38" fillId="7" borderId="0" applyNumberFormat="0" applyBorder="0" applyAlignment="0" applyProtection="0"/>
    <xf numFmtId="0" fontId="44" fillId="27" borderId="83" applyNumberFormat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6" fillId="28" borderId="0" applyNumberFormat="0" applyBorder="0" applyAlignment="0" applyProtection="0"/>
    <xf numFmtId="0" fontId="41" fillId="0" borderId="0"/>
    <xf numFmtId="0" fontId="13" fillId="26" borderId="81" applyNumberFormat="0" applyFont="0" applyAlignment="0" applyProtection="0"/>
    <xf numFmtId="0" fontId="41" fillId="0" borderId="0"/>
    <xf numFmtId="0" fontId="41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82" applyNumberFormat="0" applyFill="0" applyAlignment="0" applyProtection="0"/>
    <xf numFmtId="0" fontId="4" fillId="0" borderId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8" fillId="0" borderId="84" applyNumberFormat="0" applyFill="0" applyAlignment="0" applyProtection="0"/>
    <xf numFmtId="0" fontId="49" fillId="0" borderId="85" applyNumberFormat="0" applyFill="0" applyAlignment="0" applyProtection="0"/>
    <xf numFmtId="0" fontId="50" fillId="0" borderId="86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77" applyNumberFormat="0" applyFill="0" applyAlignment="0" applyProtection="0"/>
    <xf numFmtId="0" fontId="47" fillId="27" borderId="83" applyNumberFormat="0" applyAlignment="0" applyProtection="0"/>
    <xf numFmtId="0" fontId="5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2" fillId="0" borderId="0"/>
    <xf numFmtId="0" fontId="6" fillId="0" borderId="0"/>
    <xf numFmtId="0" fontId="6" fillId="0" borderId="0" applyNumberFormat="0"/>
    <xf numFmtId="0" fontId="52" fillId="0" borderId="0"/>
    <xf numFmtId="0" fontId="53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4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0" fillId="0" borderId="0"/>
    <xf numFmtId="0" fontId="1" fillId="0" borderId="0"/>
    <xf numFmtId="0" fontId="6" fillId="0" borderId="0"/>
    <xf numFmtId="0" fontId="52" fillId="0" borderId="0"/>
    <xf numFmtId="0" fontId="1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4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26" fillId="0" borderId="0"/>
    <xf numFmtId="0" fontId="24" fillId="0" borderId="0"/>
    <xf numFmtId="0" fontId="26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7" borderId="0" applyNumberFormat="0" applyBorder="0" applyAlignment="0" applyProtection="0"/>
    <xf numFmtId="0" fontId="55" fillId="12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17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8" fillId="7" borderId="0" applyNumberFormat="0" applyBorder="0" applyAlignment="0" applyProtection="0"/>
    <xf numFmtId="0" fontId="25" fillId="0" borderId="77" applyNumberFormat="0" applyFill="0" applyAlignment="0" applyProtection="0"/>
    <xf numFmtId="0" fontId="29" fillId="21" borderId="0" applyNumberFormat="0" applyBorder="0" applyAlignment="0" applyProtection="0"/>
    <xf numFmtId="0" fontId="25" fillId="0" borderId="77" applyNumberFormat="0" applyFill="0" applyAlignment="0" applyProtection="0"/>
    <xf numFmtId="0" fontId="34" fillId="25" borderId="79" applyNumberFormat="0" applyAlignment="0" applyProtection="0"/>
    <xf numFmtId="0" fontId="4" fillId="0" borderId="0"/>
    <xf numFmtId="0" fontId="4" fillId="0" borderId="0"/>
    <xf numFmtId="0" fontId="43" fillId="6" borderId="0" applyNumberFormat="0" applyBorder="0" applyAlignment="0" applyProtection="0"/>
    <xf numFmtId="0" fontId="29" fillId="22" borderId="0" applyNumberFormat="0" applyBorder="0" applyAlignment="0" applyProtection="0"/>
    <xf numFmtId="0" fontId="38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0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7" fillId="27" borderId="83" applyNumberFormat="0" applyAlignment="0" applyProtection="0"/>
    <xf numFmtId="0" fontId="47" fillId="27" borderId="83" applyNumberFormat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5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0" borderId="82" applyNumberFormat="0" applyFill="0" applyAlignment="0" applyProtection="0"/>
    <xf numFmtId="0" fontId="44" fillId="27" borderId="83" applyNumberFormat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8" fillId="4" borderId="88" xfId="115" applyFont="1" applyFill="1" applyBorder="1" applyAlignment="1">
      <alignment horizontal="center" wrapText="1"/>
    </xf>
    <xf numFmtId="1" fontId="58" fillId="4" borderId="88" xfId="115" applyNumberFormat="1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0" fontId="4" fillId="4" borderId="0" xfId="115" applyFont="1" applyFill="1"/>
    <xf numFmtId="0" fontId="60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9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7" fillId="4" borderId="87" xfId="115" applyFont="1" applyFill="1" applyBorder="1" applyAlignment="1">
      <alignment horizontal="left" vertical="center" wrapText="1"/>
    </xf>
    <xf numFmtId="0" fontId="58" fillId="4" borderId="88" xfId="115" applyFont="1" applyFill="1" applyBorder="1" applyAlignment="1">
      <alignment horizontal="center" wrapText="1"/>
    </xf>
    <xf numFmtId="0" fontId="59" fillId="4" borderId="88" xfId="115" applyFont="1" applyFill="1" applyBorder="1" applyAlignment="1">
      <alignment horizontal="center" vertical="top" wrapText="1"/>
    </xf>
    <xf numFmtId="0" fontId="57" fillId="4" borderId="45" xfId="115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2" fontId="60" fillId="4" borderId="32" xfId="115" applyNumberFormat="1" applyFont="1" applyFill="1" applyBorder="1" applyAlignment="1">
      <alignment horizontal="center" vertical="center"/>
    </xf>
    <xf numFmtId="2" fontId="60" fillId="4" borderId="41" xfId="115" applyNumberFormat="1" applyFont="1" applyFill="1" applyBorder="1" applyAlignment="1">
      <alignment horizontal="center" vertic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43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04"/>
    <cellStyle name="Обычный 10 4" xfId="405"/>
    <cellStyle name="Обычный 10 5" xfId="406"/>
    <cellStyle name="Обычный 11" xfId="119"/>
    <cellStyle name="Обычный 11 2" xfId="120"/>
    <cellStyle name="Обычный 12" xfId="121"/>
    <cellStyle name="Обычный 12 2" xfId="122"/>
    <cellStyle name="Обычный 12 2 2" xfId="407"/>
    <cellStyle name="Обычный 12 2 3" xfId="408"/>
    <cellStyle name="Обычный 12 2 4" xfId="409"/>
    <cellStyle name="Обычный 12 3" xfId="123"/>
    <cellStyle name="Обычный 12 4" xfId="124"/>
    <cellStyle name="Обычный 13" xfId="125"/>
    <cellStyle name="Обычный 13 2" xfId="126"/>
    <cellStyle name="Обычный 13 3" xfId="410"/>
    <cellStyle name="Обычный 13 4" xfId="411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12"/>
    <cellStyle name="Обычный 15 4" xfId="413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14"/>
    <cellStyle name="Обычный 17 4" xfId="415"/>
    <cellStyle name="Обычный 18" xfId="137"/>
    <cellStyle name="Обычный 18 2" xfId="138"/>
    <cellStyle name="Обычный 18 2 2" xfId="416"/>
    <cellStyle name="Обычный 18 3" xfId="139"/>
    <cellStyle name="Обычный 18 4" xfId="417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18"/>
    <cellStyle name="Обычный 2 5 3" xfId="419"/>
    <cellStyle name="Обычный 2 5 4" xfId="420"/>
    <cellStyle name="Обычный 2 6" xfId="160"/>
    <cellStyle name="Обычный 2 6 2" xfId="161"/>
    <cellStyle name="Обычный 2 6 3" xfId="421"/>
    <cellStyle name="Обычный 2 6 4" xfId="422"/>
    <cellStyle name="Обычный 2 7" xfId="162"/>
    <cellStyle name="Обычный 2 7 2" xfId="423"/>
    <cellStyle name="Обычный 2 7 3" xfId="424"/>
    <cellStyle name="Обычный 2 7 4" xfId="425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26"/>
    <cellStyle name="Обычный 3 2 2 4" xfId="427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6/03_&#1052;&#1072;&#1088;&#1090;%202016/&#1052;&#1040;&#1056;&#1058;_2016_&#1055;&#1088;&#1086;&#1095;&#1080;&#1077;%20&#1047;&#1040;&#1050;&#1056;&#1067;&#1058;&#1048;&#104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январь"/>
      <sheetName val="отк. февраль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СНГБ"/>
      <sheetName val="Акт Н-НОРД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СНГБ"/>
      <sheetName val="ПС_Зелёный город "/>
    </sheetNames>
    <sheetDataSet>
      <sheetData sheetId="0">
        <row r="57">
          <cell r="F57">
            <v>1.9317599999999999</v>
          </cell>
        </row>
        <row r="58">
          <cell r="F58">
            <v>1.77919</v>
          </cell>
        </row>
        <row r="64">
          <cell r="F64">
            <v>421.95269219539711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6" zoomScaleNormal="89" zoomScaleSheetLayoutView="86" workbookViewId="0">
      <selection activeCell="A34" sqref="A34:XFD34"/>
    </sheetView>
  </sheetViews>
  <sheetFormatPr defaultRowHeight="12.75" outlineLevelRow="1" x14ac:dyDescent="0.2"/>
  <cols>
    <col min="1" max="1" width="8.7109375" style="35" customWidth="1"/>
    <col min="2" max="2" width="50.42578125" style="83" customWidth="1"/>
    <col min="3" max="3" width="13.42578125" style="84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78" t="s">
        <v>0</v>
      </c>
      <c r="B2" s="178"/>
      <c r="C2" s="178"/>
      <c r="D2" s="178"/>
      <c r="E2" s="178"/>
      <c r="F2" s="178"/>
      <c r="G2" s="5"/>
      <c r="H2" s="6" t="s">
        <v>1</v>
      </c>
    </row>
    <row r="3" spans="1:9" ht="18" x14ac:dyDescent="0.25">
      <c r="A3" s="178" t="s">
        <v>2</v>
      </c>
      <c r="B3" s="178"/>
      <c r="C3" s="178"/>
      <c r="D3" s="178"/>
      <c r="E3" s="178"/>
      <c r="F3" s="178"/>
      <c r="G3" s="5"/>
      <c r="H3" s="6" t="s">
        <v>3</v>
      </c>
    </row>
    <row r="4" spans="1:9" ht="18" x14ac:dyDescent="0.25">
      <c r="A4" s="178" t="s">
        <v>4</v>
      </c>
      <c r="B4" s="178"/>
      <c r="C4" s="178"/>
      <c r="D4" s="178"/>
      <c r="E4" s="178"/>
      <c r="F4" s="178"/>
      <c r="G4" s="5"/>
    </row>
    <row r="5" spans="1:9" ht="9" customHeight="1" x14ac:dyDescent="0.2">
      <c r="A5" s="179" t="str">
        <f>H3</f>
        <v xml:space="preserve">на территории Тюменской области, ХМАО и ЯНАО в марте 2016 года (факт)                                                                                                                   </v>
      </c>
      <c r="B5" s="179"/>
      <c r="C5" s="179"/>
      <c r="D5" s="179"/>
      <c r="E5" s="179"/>
      <c r="F5" s="179"/>
      <c r="G5" s="5"/>
    </row>
    <row r="6" spans="1:9" ht="19.5" customHeight="1" x14ac:dyDescent="0.2">
      <c r="A6" s="179"/>
      <c r="B6" s="179"/>
      <c r="C6" s="179"/>
      <c r="D6" s="179"/>
      <c r="E6" s="179"/>
      <c r="F6" s="179"/>
      <c r="G6" s="5"/>
    </row>
    <row r="7" spans="1:9" ht="16.5" customHeight="1" x14ac:dyDescent="0.2">
      <c r="A7" s="180" t="s">
        <v>5</v>
      </c>
      <c r="B7" s="180"/>
      <c r="C7" s="180"/>
      <c r="D7" s="180"/>
      <c r="E7" s="180"/>
      <c r="F7" s="180"/>
      <c r="G7" s="180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77" t="s">
        <v>6</v>
      </c>
      <c r="B9" s="177"/>
      <c r="C9" s="177"/>
      <c r="D9" s="177"/>
      <c r="E9" s="177"/>
      <c r="F9" s="177"/>
      <c r="G9" s="12"/>
      <c r="H9" s="11"/>
      <c r="I9" s="11"/>
    </row>
    <row r="10" spans="1:9" ht="53.25" customHeight="1" x14ac:dyDescent="0.2">
      <c r="A10" s="182" t="s">
        <v>7</v>
      </c>
      <c r="B10" s="184" t="s">
        <v>8</v>
      </c>
      <c r="C10" s="186" t="s">
        <v>9</v>
      </c>
      <c r="D10" s="188" t="s">
        <v>10</v>
      </c>
      <c r="E10" s="189"/>
      <c r="F10" s="190"/>
      <c r="G10" s="11"/>
      <c r="H10" s="11"/>
    </row>
    <row r="11" spans="1:9" ht="14.25" customHeight="1" thickBot="1" x14ac:dyDescent="0.25">
      <c r="A11" s="183"/>
      <c r="B11" s="185"/>
      <c r="C11" s="187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3445.2860000000001</v>
      </c>
      <c r="E13" s="22">
        <v>3588.1170000000002</v>
      </c>
      <c r="F13" s="23">
        <v>3652.6860000000001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1419.4860000000001</v>
      </c>
      <c r="E14" s="27">
        <f>E13-E15</f>
        <v>1419.4862610250766</v>
      </c>
      <c r="F14" s="28">
        <f>F13-F15</f>
        <v>1419.4860000000003</v>
      </c>
      <c r="G14" s="29">
        <f>D14-E14</f>
        <v>-2.6102507649738982E-4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2025.8</v>
      </c>
      <c r="E15" s="33">
        <f>E19</f>
        <v>2168.6307389749236</v>
      </c>
      <c r="F15" s="34">
        <f>F19</f>
        <v>2233.1999999999998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91" t="s">
        <v>23</v>
      </c>
      <c r="B17" s="192"/>
      <c r="C17" s="195" t="s">
        <v>9</v>
      </c>
      <c r="D17" s="38"/>
      <c r="E17" s="197" t="s">
        <v>10</v>
      </c>
      <c r="F17" s="198"/>
      <c r="G17" s="39"/>
      <c r="H17" s="11"/>
    </row>
    <row r="18" spans="1:9" ht="19.5" hidden="1" customHeight="1" outlineLevel="1" thickBot="1" x14ac:dyDescent="0.25">
      <c r="A18" s="193"/>
      <c r="B18" s="194"/>
      <c r="C18" s="196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99" t="s">
        <v>25</v>
      </c>
      <c r="B19" s="200"/>
      <c r="C19" s="43" t="s">
        <v>18</v>
      </c>
      <c r="D19" s="44">
        <f>D20+D21+D22+D23</f>
        <v>2025.8</v>
      </c>
      <c r="E19" s="44">
        <f>E20+D21+E22+D23</f>
        <v>2168.6307389749236</v>
      </c>
      <c r="F19" s="45">
        <f>F20+D21++D23+F22</f>
        <v>2233.1999999999998</v>
      </c>
      <c r="G19" s="46"/>
      <c r="H19" s="11"/>
    </row>
    <row r="20" spans="1:9" ht="26.25" hidden="1" customHeight="1" outlineLevel="1" x14ac:dyDescent="0.2">
      <c r="A20" s="201" t="s">
        <v>26</v>
      </c>
      <c r="B20" s="202"/>
      <c r="C20" s="47" t="s">
        <v>18</v>
      </c>
      <c r="D20" s="48">
        <v>1779.19</v>
      </c>
      <c r="E20" s="48">
        <v>1931.76</v>
      </c>
      <c r="F20" s="49">
        <v>1986.5900000000001</v>
      </c>
      <c r="G20" s="50"/>
      <c r="H20" s="11"/>
    </row>
    <row r="21" spans="1:9" ht="14.25" hidden="1" customHeight="1" outlineLevel="1" x14ac:dyDescent="0.2">
      <c r="A21" s="203" t="s">
        <v>27</v>
      </c>
      <c r="B21" s="204"/>
      <c r="C21" s="51" t="s">
        <v>18</v>
      </c>
      <c r="D21" s="52">
        <v>22.31</v>
      </c>
      <c r="E21" s="53"/>
      <c r="F21" s="54"/>
      <c r="G21" s="50"/>
      <c r="H21" s="11"/>
    </row>
    <row r="22" spans="1:9" ht="27.75" hidden="1" customHeight="1" outlineLevel="1" x14ac:dyDescent="0.2">
      <c r="A22" s="203" t="s">
        <v>28</v>
      </c>
      <c r="B22" s="204"/>
      <c r="C22" s="51" t="s">
        <v>18</v>
      </c>
      <c r="D22" s="55">
        <v>220.5</v>
      </c>
      <c r="E22" s="56">
        <v>210.76073897492333</v>
      </c>
      <c r="F22" s="57">
        <v>220.5</v>
      </c>
      <c r="G22" s="50"/>
      <c r="H22" s="11"/>
    </row>
    <row r="23" spans="1:9" ht="25.5" hidden="1" customHeight="1" outlineLevel="1" thickBot="1" x14ac:dyDescent="0.3">
      <c r="A23" s="205" t="s">
        <v>29</v>
      </c>
      <c r="B23" s="206"/>
      <c r="C23" s="58" t="s">
        <v>18</v>
      </c>
      <c r="D23" s="59">
        <v>3.8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81" t="s">
        <v>30</v>
      </c>
      <c r="B26" s="181"/>
      <c r="C26" s="181"/>
      <c r="D26" s="181"/>
      <c r="E26" s="181"/>
      <c r="F26" s="181"/>
      <c r="G26" s="181"/>
    </row>
    <row r="27" spans="1:9" ht="8.25" customHeight="1" thickBot="1" x14ac:dyDescent="0.25">
      <c r="B27" s="36"/>
      <c r="C27" s="37"/>
    </row>
    <row r="28" spans="1:9" ht="48.75" customHeight="1" x14ac:dyDescent="0.2">
      <c r="A28" s="182" t="s">
        <v>7</v>
      </c>
      <c r="B28" s="184" t="s">
        <v>8</v>
      </c>
      <c r="C28" s="186" t="s">
        <v>9</v>
      </c>
      <c r="D28" s="188" t="s">
        <v>10</v>
      </c>
      <c r="E28" s="190"/>
    </row>
    <row r="29" spans="1:9" ht="16.5" customHeight="1" thickBot="1" x14ac:dyDescent="0.25">
      <c r="A29" s="183"/>
      <c r="B29" s="185"/>
      <c r="C29" s="187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3722.4560000000001</v>
      </c>
      <c r="E31" s="67">
        <v>3802.5479999999998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1477.4078358559959</v>
      </c>
      <c r="E32" s="69">
        <f>E31-E33</f>
        <v>1477.4079999999999</v>
      </c>
      <c r="F32" s="29"/>
      <c r="G32" s="29">
        <f>E32-D32</f>
        <v>1.6414400397479767E-4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2245.0481641440042</v>
      </c>
      <c r="E33" s="71">
        <f>E37</f>
        <v>2325.14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209" t="s">
        <v>31</v>
      </c>
      <c r="B35" s="210"/>
      <c r="C35" s="213" t="s">
        <v>9</v>
      </c>
      <c r="D35" s="215" t="s">
        <v>10</v>
      </c>
      <c r="E35" s="216"/>
      <c r="F35" s="6"/>
    </row>
    <row r="36" spans="1:9" ht="15.75" hidden="1" outlineLevel="1" thickBot="1" x14ac:dyDescent="0.25">
      <c r="A36" s="211"/>
      <c r="B36" s="212"/>
      <c r="C36" s="214"/>
      <c r="D36" s="73" t="s">
        <v>12</v>
      </c>
      <c r="E36" s="74" t="s">
        <v>13</v>
      </c>
    </row>
    <row r="37" spans="1:9" ht="25.5" hidden="1" customHeight="1" outlineLevel="1" thickBot="1" x14ac:dyDescent="0.25">
      <c r="A37" s="217" t="s">
        <v>25</v>
      </c>
      <c r="B37" s="218"/>
      <c r="C37" s="75" t="s">
        <v>18</v>
      </c>
      <c r="D37" s="76">
        <f>D38+D39+D40+D41</f>
        <v>2245.0481641440042</v>
      </c>
      <c r="E37" s="77">
        <f>E38+D39+E40+D41</f>
        <v>2325.14</v>
      </c>
      <c r="F37" s="29"/>
      <c r="G37" s="11"/>
    </row>
    <row r="38" spans="1:9" ht="26.25" hidden="1" customHeight="1" outlineLevel="1" x14ac:dyDescent="0.2">
      <c r="A38" s="219" t="s">
        <v>32</v>
      </c>
      <c r="B38" s="220"/>
      <c r="C38" s="78" t="s">
        <v>18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221" t="s">
        <v>33</v>
      </c>
      <c r="B39" s="222"/>
      <c r="C39" s="81" t="s">
        <v>18</v>
      </c>
      <c r="D39" s="223">
        <f>D21</f>
        <v>22.31</v>
      </c>
      <c r="E39" s="224"/>
      <c r="H39" s="29"/>
      <c r="I39" s="29"/>
    </row>
    <row r="40" spans="1:9" ht="21" hidden="1" customHeight="1" outlineLevel="1" x14ac:dyDescent="0.2">
      <c r="A40" s="221" t="s">
        <v>34</v>
      </c>
      <c r="B40" s="222"/>
      <c r="C40" s="81" t="s">
        <v>18</v>
      </c>
      <c r="D40" s="55">
        <v>287.45816414400423</v>
      </c>
      <c r="E40" s="57">
        <v>312.72000000000003</v>
      </c>
      <c r="F40" s="29"/>
      <c r="G40" s="29"/>
      <c r="H40" s="29"/>
    </row>
    <row r="41" spans="1:9" ht="22.5" hidden="1" customHeight="1" outlineLevel="1" thickBot="1" x14ac:dyDescent="0.25">
      <c r="A41" s="207" t="s">
        <v>29</v>
      </c>
      <c r="B41" s="208"/>
      <c r="C41" s="75" t="s">
        <v>18</v>
      </c>
      <c r="D41" s="59">
        <v>3.52</v>
      </c>
      <c r="E41" s="61"/>
      <c r="G41" s="82"/>
    </row>
    <row r="42" spans="1:9" ht="15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="86" zoomScaleNormal="100" zoomScaleSheetLayoutView="86" workbookViewId="0">
      <selection activeCell="H1" sqref="H1:O1048576"/>
    </sheetView>
  </sheetViews>
  <sheetFormatPr defaultRowHeight="12.75" outlineLevelRow="1" x14ac:dyDescent="0.2"/>
  <cols>
    <col min="1" max="1" width="8.7109375" style="35" customWidth="1"/>
    <col min="2" max="2" width="55.42578125" style="83" customWidth="1"/>
    <col min="3" max="3" width="15.7109375" style="84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8" width="9.140625" style="6" hidden="1" customWidth="1"/>
    <col min="9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78" t="s">
        <v>0</v>
      </c>
      <c r="B2" s="178"/>
      <c r="C2" s="178"/>
      <c r="D2" s="178"/>
      <c r="H2" s="6" t="s">
        <v>1</v>
      </c>
    </row>
    <row r="3" spans="1:8" ht="18" x14ac:dyDescent="0.25">
      <c r="A3" s="178" t="s">
        <v>2</v>
      </c>
      <c r="B3" s="178"/>
      <c r="C3" s="178"/>
      <c r="D3" s="178"/>
      <c r="H3" s="6" t="s">
        <v>3</v>
      </c>
    </row>
    <row r="4" spans="1:8" ht="18" x14ac:dyDescent="0.25">
      <c r="A4" s="178" t="s">
        <v>4</v>
      </c>
      <c r="B4" s="178"/>
      <c r="C4" s="178"/>
      <c r="D4" s="178"/>
    </row>
    <row r="5" spans="1:8" ht="9" customHeight="1" x14ac:dyDescent="0.2">
      <c r="A5" s="179" t="str">
        <f>H3</f>
        <v xml:space="preserve">на территории Тюменской области, ХМАО и ЯНАО в марте 2016 года (факт)                                                                                                                   </v>
      </c>
      <c r="B5" s="179"/>
      <c r="C5" s="179"/>
      <c r="D5" s="179"/>
    </row>
    <row r="6" spans="1:8" s="85" customFormat="1" ht="30" customHeight="1" x14ac:dyDescent="0.25">
      <c r="A6" s="179"/>
      <c r="B6" s="179"/>
      <c r="C6" s="179"/>
      <c r="D6" s="179"/>
    </row>
    <row r="7" spans="1:8" ht="18.75" customHeight="1" x14ac:dyDescent="0.2">
      <c r="A7" s="180" t="s">
        <v>35</v>
      </c>
      <c r="B7" s="180"/>
      <c r="C7" s="180"/>
      <c r="D7" s="180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81" t="s">
        <v>6</v>
      </c>
      <c r="B9" s="181"/>
      <c r="C9" s="181"/>
      <c r="D9" s="181"/>
      <c r="E9" s="11"/>
      <c r="F9" s="11"/>
    </row>
    <row r="10" spans="1:8" ht="43.5" customHeight="1" x14ac:dyDescent="0.2">
      <c r="A10" s="182" t="s">
        <v>7</v>
      </c>
      <c r="B10" s="184" t="s">
        <v>8</v>
      </c>
      <c r="C10" s="186" t="s">
        <v>9</v>
      </c>
      <c r="D10" s="86" t="s">
        <v>10</v>
      </c>
      <c r="E10" s="11"/>
      <c r="F10" s="11"/>
    </row>
    <row r="11" spans="1:8" ht="14.25" customHeight="1" thickBot="1" x14ac:dyDescent="0.25">
      <c r="A11" s="183"/>
      <c r="B11" s="185"/>
      <c r="C11" s="187"/>
      <c r="D11" s="14" t="s">
        <v>36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2630.1489999999999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1402.5275527097863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7">
        <f>D19</f>
        <v>1227.6214472902136</v>
      </c>
      <c r="E15" s="11"/>
      <c r="F15" s="11"/>
      <c r="G15" s="11"/>
    </row>
    <row r="16" spans="1:8" ht="12" hidden="1" customHeight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91" t="s">
        <v>23</v>
      </c>
      <c r="B17" s="192"/>
      <c r="C17" s="195" t="s">
        <v>9</v>
      </c>
      <c r="D17" s="88" t="s">
        <v>10</v>
      </c>
      <c r="E17" s="39"/>
      <c r="F17" s="11"/>
    </row>
    <row r="18" spans="1:7" ht="13.5" hidden="1" outlineLevel="1" thickBot="1" x14ac:dyDescent="0.25">
      <c r="A18" s="193"/>
      <c r="B18" s="194"/>
      <c r="C18" s="196"/>
      <c r="D18" s="89" t="s">
        <v>36</v>
      </c>
      <c r="E18" s="42"/>
      <c r="F18" s="11"/>
    </row>
    <row r="19" spans="1:7" ht="28.5" hidden="1" customHeight="1" outlineLevel="1" thickBot="1" x14ac:dyDescent="0.25">
      <c r="A19" s="199" t="s">
        <v>25</v>
      </c>
      <c r="B19" s="200"/>
      <c r="C19" s="43" t="s">
        <v>18</v>
      </c>
      <c r="D19" s="90">
        <f>D20+D22+D23+D21</f>
        <v>1227.6214472902136</v>
      </c>
      <c r="E19" s="46"/>
      <c r="F19" s="11"/>
    </row>
    <row r="20" spans="1:7" ht="26.25" hidden="1" customHeight="1" outlineLevel="1" x14ac:dyDescent="0.2">
      <c r="A20" s="201" t="s">
        <v>26</v>
      </c>
      <c r="B20" s="202"/>
      <c r="C20" s="47" t="s">
        <v>18</v>
      </c>
      <c r="D20" s="91">
        <v>1085.71</v>
      </c>
      <c r="E20" s="50"/>
      <c r="F20" s="11"/>
    </row>
    <row r="21" spans="1:7" ht="14.25" hidden="1" customHeight="1" outlineLevel="1" x14ac:dyDescent="0.2">
      <c r="A21" s="203" t="s">
        <v>27</v>
      </c>
      <c r="B21" s="204"/>
      <c r="C21" s="51" t="s">
        <v>18</v>
      </c>
      <c r="D21" s="92">
        <f>'1 ЦК'!D21</f>
        <v>22.31</v>
      </c>
      <c r="E21" s="50"/>
      <c r="F21" s="11"/>
    </row>
    <row r="22" spans="1:7" ht="27.75" hidden="1" customHeight="1" outlineLevel="1" x14ac:dyDescent="0.2">
      <c r="A22" s="203" t="s">
        <v>28</v>
      </c>
      <c r="B22" s="204"/>
      <c r="C22" s="51" t="s">
        <v>18</v>
      </c>
      <c r="D22" s="93">
        <v>115.8014472902137</v>
      </c>
      <c r="E22" s="50"/>
      <c r="F22" s="63"/>
    </row>
    <row r="23" spans="1:7" ht="25.5" hidden="1" customHeight="1" outlineLevel="1" thickBot="1" x14ac:dyDescent="0.3">
      <c r="A23" s="205" t="s">
        <v>29</v>
      </c>
      <c r="B23" s="206"/>
      <c r="C23" s="58" t="s">
        <v>18</v>
      </c>
      <c r="D23" s="94">
        <f>'1 ЦК'!D23</f>
        <v>3.8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81" t="s">
        <v>30</v>
      </c>
      <c r="B25" s="181"/>
      <c r="C25" s="181"/>
      <c r="D25" s="181"/>
      <c r="E25" s="11"/>
      <c r="F25" s="11"/>
    </row>
    <row r="26" spans="1:7" ht="43.5" customHeight="1" x14ac:dyDescent="0.2">
      <c r="A26" s="182" t="s">
        <v>7</v>
      </c>
      <c r="B26" s="184" t="s">
        <v>8</v>
      </c>
      <c r="C26" s="186" t="s">
        <v>9</v>
      </c>
      <c r="D26" s="86" t="s">
        <v>10</v>
      </c>
      <c r="E26" s="11"/>
      <c r="F26" s="11"/>
    </row>
    <row r="27" spans="1:7" ht="14.25" customHeight="1" thickBot="1" x14ac:dyDescent="0.25">
      <c r="A27" s="183"/>
      <c r="B27" s="185"/>
      <c r="C27" s="187"/>
      <c r="D27" s="14" t="s">
        <v>37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v>3954.3050000000003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1764.4929231387473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7">
        <f>D35</f>
        <v>2189.812076861253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91" t="s">
        <v>23</v>
      </c>
      <c r="B33" s="192"/>
      <c r="C33" s="195" t="s">
        <v>9</v>
      </c>
      <c r="D33" s="88" t="s">
        <v>10</v>
      </c>
      <c r="E33" s="39"/>
      <c r="F33" s="11"/>
    </row>
    <row r="34" spans="1:6" ht="13.5" hidden="1" outlineLevel="1" thickBot="1" x14ac:dyDescent="0.25">
      <c r="A34" s="193"/>
      <c r="B34" s="194"/>
      <c r="C34" s="196"/>
      <c r="D34" s="89" t="s">
        <v>37</v>
      </c>
      <c r="E34" s="42"/>
      <c r="F34" s="11"/>
    </row>
    <row r="35" spans="1:6" ht="28.5" hidden="1" customHeight="1" outlineLevel="1" thickBot="1" x14ac:dyDescent="0.25">
      <c r="A35" s="199" t="s">
        <v>25</v>
      </c>
      <c r="B35" s="200"/>
      <c r="C35" s="43" t="s">
        <v>18</v>
      </c>
      <c r="D35" s="90">
        <f>D36+D38+D39+D37</f>
        <v>2189.812076861253</v>
      </c>
      <c r="E35" s="46"/>
      <c r="F35" s="11"/>
    </row>
    <row r="36" spans="1:6" hidden="1" outlineLevel="1" x14ac:dyDescent="0.2">
      <c r="A36" s="201" t="s">
        <v>26</v>
      </c>
      <c r="B36" s="202"/>
      <c r="C36" s="47" t="s">
        <v>18</v>
      </c>
      <c r="D36" s="91">
        <v>1931.76</v>
      </c>
      <c r="E36" s="50"/>
      <c r="F36" s="11"/>
    </row>
    <row r="37" spans="1:6" hidden="1" outlineLevel="1" x14ac:dyDescent="0.2">
      <c r="A37" s="203" t="s">
        <v>27</v>
      </c>
      <c r="B37" s="204"/>
      <c r="C37" s="51" t="s">
        <v>18</v>
      </c>
      <c r="D37" s="92">
        <f>'1 ЦК'!D39:E39</f>
        <v>22.31</v>
      </c>
      <c r="E37" s="50"/>
      <c r="F37" s="11"/>
    </row>
    <row r="38" spans="1:6" ht="27" hidden="1" customHeight="1" outlineLevel="1" x14ac:dyDescent="0.2">
      <c r="A38" s="225" t="s">
        <v>34</v>
      </c>
      <c r="B38" s="226"/>
      <c r="C38" s="51" t="s">
        <v>18</v>
      </c>
      <c r="D38" s="93">
        <v>232.22207686125293</v>
      </c>
      <c r="E38" s="50"/>
      <c r="F38" s="63"/>
    </row>
    <row r="39" spans="1:6" ht="25.5" hidden="1" customHeight="1" outlineLevel="1" thickBot="1" x14ac:dyDescent="0.3">
      <c r="A39" s="205" t="s">
        <v>29</v>
      </c>
      <c r="B39" s="206"/>
      <c r="C39" s="58" t="s">
        <v>18</v>
      </c>
      <c r="D39" s="94">
        <f>'1 ЦК'!D41:E41</f>
        <v>3.52</v>
      </c>
      <c r="E39" s="62"/>
      <c r="F39" s="11"/>
    </row>
    <row r="40" spans="1:6" hidden="1" collapsed="1" x14ac:dyDescent="0.2"/>
  </sheetData>
  <mergeCells count="27">
    <mergeCell ref="A38:B38"/>
    <mergeCell ref="A39:B39"/>
    <mergeCell ref="A33:B34"/>
    <mergeCell ref="C33:C34"/>
    <mergeCell ref="A35:B35"/>
    <mergeCell ref="A36:B36"/>
    <mergeCell ref="A37:B3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84" zoomScaleNormal="100" zoomScaleSheetLayoutView="84" workbookViewId="0">
      <selection activeCell="X18" sqref="X18"/>
    </sheetView>
  </sheetViews>
  <sheetFormatPr defaultRowHeight="12.75" x14ac:dyDescent="0.2"/>
  <cols>
    <col min="1" max="1" width="8.7109375" style="35" customWidth="1"/>
    <col min="2" max="2" width="55.7109375" style="83" customWidth="1"/>
    <col min="3" max="3" width="15.7109375" style="84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4" width="14.42578125" style="6" hidden="1" customWidth="1"/>
    <col min="15" max="17" width="12.140625" style="6" customWidth="1"/>
    <col min="18" max="16384" width="9.140625" style="6"/>
  </cols>
  <sheetData>
    <row r="1" spans="1:8" ht="18" x14ac:dyDescent="0.25">
      <c r="A1" s="178" t="s">
        <v>0</v>
      </c>
      <c r="B1" s="178"/>
      <c r="C1" s="178"/>
      <c r="D1" s="178"/>
      <c r="E1" s="178"/>
      <c r="F1" s="178"/>
    </row>
    <row r="2" spans="1:8" ht="18" x14ac:dyDescent="0.25">
      <c r="A2" s="178" t="s">
        <v>2</v>
      </c>
      <c r="B2" s="178"/>
      <c r="C2" s="178"/>
      <c r="D2" s="178"/>
      <c r="E2" s="178"/>
      <c r="F2" s="178"/>
      <c r="H2" s="6" t="s">
        <v>1</v>
      </c>
    </row>
    <row r="3" spans="1:8" ht="18" x14ac:dyDescent="0.25">
      <c r="A3" s="178" t="s">
        <v>4</v>
      </c>
      <c r="B3" s="178"/>
      <c r="C3" s="178"/>
      <c r="D3" s="178"/>
      <c r="E3" s="178"/>
      <c r="F3" s="178"/>
      <c r="H3" s="6" t="s">
        <v>3</v>
      </c>
    </row>
    <row r="4" spans="1:8" ht="9" customHeight="1" x14ac:dyDescent="0.2">
      <c r="A4" s="229" t="str">
        <f>'1 ЦК'!A5</f>
        <v xml:space="preserve">на территории Тюменской области, ХМАО и ЯНАО в марте 2016 года (факт)                                                                                                                   </v>
      </c>
      <c r="B4" s="179"/>
      <c r="C4" s="179"/>
      <c r="D4" s="179"/>
      <c r="E4" s="179"/>
      <c r="F4" s="179"/>
    </row>
    <row r="5" spans="1:8" ht="19.5" customHeight="1" x14ac:dyDescent="0.2">
      <c r="A5" s="179"/>
      <c r="B5" s="179"/>
      <c r="C5" s="179"/>
      <c r="D5" s="179"/>
      <c r="E5" s="179"/>
      <c r="F5" s="179"/>
    </row>
    <row r="6" spans="1:8" ht="21" customHeight="1" x14ac:dyDescent="0.2">
      <c r="A6" s="230" t="s">
        <v>38</v>
      </c>
      <c r="B6" s="230"/>
      <c r="C6" s="230"/>
      <c r="D6" s="230"/>
      <c r="E6" s="230"/>
      <c r="F6" s="230"/>
    </row>
    <row r="7" spans="1:8" ht="15" customHeight="1" thickBot="1" x14ac:dyDescent="0.25"/>
    <row r="8" spans="1:8" ht="24.95" customHeight="1" x14ac:dyDescent="0.2">
      <c r="A8" s="231" t="s">
        <v>7</v>
      </c>
      <c r="B8" s="233" t="s">
        <v>39</v>
      </c>
      <c r="C8" s="235" t="s">
        <v>9</v>
      </c>
      <c r="D8" s="188" t="s">
        <v>10</v>
      </c>
      <c r="E8" s="189"/>
      <c r="F8" s="190"/>
    </row>
    <row r="9" spans="1:8" ht="24.95" customHeight="1" thickBot="1" x14ac:dyDescent="0.25">
      <c r="A9" s="232"/>
      <c r="B9" s="234"/>
      <c r="C9" s="236"/>
      <c r="D9" s="95" t="s">
        <v>36</v>
      </c>
      <c r="E9" s="95" t="s">
        <v>12</v>
      </c>
      <c r="F9" s="14" t="s">
        <v>13</v>
      </c>
    </row>
    <row r="10" spans="1:8" ht="15.75" customHeight="1" x14ac:dyDescent="0.2">
      <c r="A10" s="96" t="s">
        <v>14</v>
      </c>
      <c r="B10" s="97" t="s">
        <v>40</v>
      </c>
      <c r="C10" s="97"/>
      <c r="D10" s="98"/>
      <c r="E10" s="98"/>
      <c r="F10" s="99"/>
      <c r="G10" s="11"/>
      <c r="H10" s="11"/>
    </row>
    <row r="11" spans="1:8" ht="15.75" customHeight="1" x14ac:dyDescent="0.2">
      <c r="A11" s="100" t="s">
        <v>16</v>
      </c>
      <c r="B11" s="101" t="s">
        <v>41</v>
      </c>
      <c r="C11" s="102" t="s">
        <v>42</v>
      </c>
      <c r="D11" s="103">
        <v>471817.81699999998</v>
      </c>
      <c r="E11" s="104">
        <f>D11</f>
        <v>471817.81699999998</v>
      </c>
      <c r="F11" s="105">
        <f>E11</f>
        <v>471817.81699999998</v>
      </c>
      <c r="G11" s="11"/>
      <c r="H11" s="11"/>
    </row>
    <row r="12" spans="1:8" ht="15.75" customHeight="1" x14ac:dyDescent="0.2">
      <c r="A12" s="106" t="s">
        <v>19</v>
      </c>
      <c r="B12" s="107" t="s">
        <v>43</v>
      </c>
      <c r="C12" s="108" t="s">
        <v>42</v>
      </c>
      <c r="D12" s="109">
        <f>D11</f>
        <v>471817.81699999998</v>
      </c>
      <c r="E12" s="110">
        <f>E11</f>
        <v>471817.81699999998</v>
      </c>
      <c r="F12" s="111">
        <f>F11</f>
        <v>471817.81699999998</v>
      </c>
      <c r="G12" s="11"/>
      <c r="H12" s="11"/>
    </row>
    <row r="13" spans="1:8" ht="15.75" customHeight="1" x14ac:dyDescent="0.2">
      <c r="A13" s="100" t="s">
        <v>44</v>
      </c>
      <c r="B13" s="101" t="s">
        <v>17</v>
      </c>
      <c r="C13" s="102" t="s">
        <v>18</v>
      </c>
      <c r="D13" s="103">
        <v>1944.126</v>
      </c>
      <c r="E13" s="103">
        <v>2883.9199999999996</v>
      </c>
      <c r="F13" s="105">
        <v>2938.6839999999997</v>
      </c>
      <c r="G13" s="11"/>
      <c r="H13" s="11"/>
    </row>
    <row r="14" spans="1:8" ht="25.5" x14ac:dyDescent="0.2">
      <c r="A14" s="106" t="s">
        <v>45</v>
      </c>
      <c r="B14" s="107" t="s">
        <v>46</v>
      </c>
      <c r="C14" s="108" t="s">
        <v>18</v>
      </c>
      <c r="D14" s="109">
        <f>E14</f>
        <v>926.90922762705054</v>
      </c>
      <c r="E14" s="110">
        <f>E13-E15</f>
        <v>926.90922762705054</v>
      </c>
      <c r="F14" s="112">
        <f>E14</f>
        <v>926.90922762705054</v>
      </c>
      <c r="G14" s="11"/>
      <c r="H14" s="11"/>
    </row>
    <row r="15" spans="1:8" ht="28.5" customHeight="1" thickBot="1" x14ac:dyDescent="0.25">
      <c r="A15" s="113" t="s">
        <v>47</v>
      </c>
      <c r="B15" s="114" t="s">
        <v>22</v>
      </c>
      <c r="C15" s="115" t="s">
        <v>18</v>
      </c>
      <c r="D15" s="116">
        <f>D13-D14</f>
        <v>1017.2167723729494</v>
      </c>
      <c r="E15" s="117">
        <f>E21</f>
        <v>1957.0107723729491</v>
      </c>
      <c r="F15" s="118">
        <f>F13-F14</f>
        <v>2011.7747723729492</v>
      </c>
      <c r="G15" s="11"/>
      <c r="H15" s="11"/>
    </row>
    <row r="16" spans="1:8" x14ac:dyDescent="0.2">
      <c r="A16" s="119"/>
      <c r="B16" s="120"/>
      <c r="C16" s="121"/>
      <c r="D16" s="122"/>
      <c r="E16" s="122"/>
      <c r="F16" s="11"/>
      <c r="G16" s="11"/>
      <c r="H16" s="11"/>
    </row>
    <row r="17" spans="1:8" ht="13.5" thickBot="1" x14ac:dyDescent="0.25">
      <c r="A17" s="123"/>
      <c r="B17" s="120"/>
      <c r="C17" s="9"/>
      <c r="D17" s="122"/>
      <c r="E17" s="122"/>
      <c r="F17" s="11"/>
      <c r="G17" s="11"/>
      <c r="H17" s="11"/>
    </row>
    <row r="18" spans="1:8" ht="47.25" customHeight="1" thickBot="1" x14ac:dyDescent="0.3">
      <c r="A18" s="237" t="s">
        <v>48</v>
      </c>
      <c r="B18" s="238"/>
      <c r="C18" s="238"/>
      <c r="D18" s="238"/>
      <c r="E18" s="238"/>
      <c r="F18" s="239"/>
      <c r="G18" s="11"/>
      <c r="H18" s="11"/>
    </row>
    <row r="19" spans="1:8" ht="12.75" customHeight="1" x14ac:dyDescent="0.2">
      <c r="A19" s="240" t="s">
        <v>49</v>
      </c>
      <c r="B19" s="241"/>
      <c r="C19" s="244" t="s">
        <v>9</v>
      </c>
      <c r="D19" s="246" t="s">
        <v>10</v>
      </c>
      <c r="E19" s="247"/>
      <c r="F19" s="248"/>
      <c r="G19" s="11"/>
      <c r="H19" s="11"/>
    </row>
    <row r="20" spans="1:8" ht="13.5" customHeight="1" thickBot="1" x14ac:dyDescent="0.25">
      <c r="A20" s="242"/>
      <c r="B20" s="243"/>
      <c r="C20" s="245"/>
      <c r="D20" s="124" t="s">
        <v>36</v>
      </c>
      <c r="E20" s="125" t="s">
        <v>12</v>
      </c>
      <c r="F20" s="126" t="s">
        <v>13</v>
      </c>
      <c r="G20" s="11"/>
      <c r="H20" s="11"/>
    </row>
    <row r="21" spans="1:8" ht="30.75" customHeight="1" x14ac:dyDescent="0.2">
      <c r="A21" s="249" t="s">
        <v>50</v>
      </c>
      <c r="B21" s="250"/>
      <c r="C21" s="127" t="s">
        <v>18</v>
      </c>
      <c r="D21" s="128">
        <f>D15</f>
        <v>1017.2167723729494</v>
      </c>
      <c r="E21" s="129">
        <f>E25+D26+D27</f>
        <v>1957.0107723729491</v>
      </c>
      <c r="F21" s="130">
        <f>F15</f>
        <v>2011.7747723729492</v>
      </c>
      <c r="G21" s="11"/>
      <c r="H21" s="11"/>
    </row>
    <row r="22" spans="1:8" ht="30.75" customHeight="1" x14ac:dyDescent="0.2">
      <c r="A22" s="227" t="s">
        <v>51</v>
      </c>
      <c r="B22" s="228"/>
      <c r="C22" s="26"/>
      <c r="D22" s="131"/>
      <c r="E22" s="132"/>
      <c r="F22" s="133"/>
      <c r="G22" s="11"/>
      <c r="H22" s="11"/>
    </row>
    <row r="23" spans="1:8" ht="30.75" customHeight="1" x14ac:dyDescent="0.2">
      <c r="A23" s="256" t="s">
        <v>52</v>
      </c>
      <c r="B23" s="257"/>
      <c r="C23" s="26" t="s">
        <v>53</v>
      </c>
      <c r="D23" s="134">
        <v>744311.06</v>
      </c>
      <c r="E23" s="135">
        <v>1237545.43</v>
      </c>
      <c r="F23" s="136">
        <v>513716.51</v>
      </c>
      <c r="G23" s="258" t="s">
        <v>54</v>
      </c>
      <c r="H23" s="11"/>
    </row>
    <row r="24" spans="1:8" ht="30.75" customHeight="1" x14ac:dyDescent="0.2">
      <c r="A24" s="256" t="s">
        <v>55</v>
      </c>
      <c r="B24" s="257"/>
      <c r="C24" s="26" t="s">
        <v>18</v>
      </c>
      <c r="D24" s="134">
        <v>59.42</v>
      </c>
      <c r="E24" s="135">
        <v>190.77</v>
      </c>
      <c r="F24" s="136">
        <v>382.94</v>
      </c>
      <c r="G24" s="259"/>
      <c r="H24" s="11"/>
    </row>
    <row r="25" spans="1:8" ht="30.75" customHeight="1" x14ac:dyDescent="0.2">
      <c r="A25" s="227" t="s">
        <v>26</v>
      </c>
      <c r="B25" s="228"/>
      <c r="C25" s="137" t="s">
        <v>18</v>
      </c>
      <c r="D25" s="138">
        <v>1085.71</v>
      </c>
      <c r="E25" s="139">
        <v>1931.76</v>
      </c>
      <c r="F25" s="140">
        <v>1986.5900000000001</v>
      </c>
      <c r="G25" s="260"/>
      <c r="H25" s="11"/>
    </row>
    <row r="26" spans="1:8" ht="30.75" customHeight="1" x14ac:dyDescent="0.2">
      <c r="A26" s="261" t="s">
        <v>56</v>
      </c>
      <c r="B26" s="262"/>
      <c r="C26" s="137" t="s">
        <v>18</v>
      </c>
      <c r="D26" s="263">
        <f>'1 ЦК'!D21</f>
        <v>22.31</v>
      </c>
      <c r="E26" s="264"/>
      <c r="F26" s="265"/>
      <c r="G26" s="11"/>
      <c r="H26" s="11"/>
    </row>
    <row r="27" spans="1:8" ht="30.75" customHeight="1" thickBot="1" x14ac:dyDescent="0.25">
      <c r="A27" s="251" t="s">
        <v>29</v>
      </c>
      <c r="B27" s="252"/>
      <c r="C27" s="141" t="s">
        <v>18</v>
      </c>
      <c r="D27" s="253">
        <v>2.9407723729491346</v>
      </c>
      <c r="E27" s="254"/>
      <c r="F27" s="255"/>
      <c r="G27" s="11"/>
      <c r="H27" s="11"/>
    </row>
    <row r="28" spans="1:8" ht="16.5" customHeight="1" x14ac:dyDescent="0.2">
      <c r="H28" s="142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view="pageBreakPreview" topLeftCell="A10" zoomScale="80" zoomScaleNormal="85" zoomScaleSheetLayoutView="80" workbookViewId="0">
      <selection activeCell="N45" sqref="N45:O45"/>
    </sheetView>
  </sheetViews>
  <sheetFormatPr defaultRowHeight="12.75" x14ac:dyDescent="0.2"/>
  <cols>
    <col min="1" max="1" width="8.7109375" style="174" customWidth="1"/>
    <col min="2" max="2" width="9.7109375" style="175" customWidth="1"/>
    <col min="3" max="3" width="9.7109375" style="176" customWidth="1"/>
    <col min="4" max="14" width="9.7109375" style="159" customWidth="1"/>
    <col min="15" max="15" width="10" style="159" customWidth="1"/>
    <col min="16" max="25" width="9.7109375" style="159" customWidth="1"/>
    <col min="26" max="26" width="17.42578125" style="159" customWidth="1"/>
    <col min="27" max="27" width="9.140625" style="159"/>
    <col min="28" max="28" width="15.85546875" style="159" customWidth="1"/>
    <col min="29" max="32" width="9.140625" style="159"/>
    <col min="33" max="33" width="11.140625" style="159" bestFit="1" customWidth="1"/>
    <col min="34" max="16384" width="9.140625" style="159"/>
  </cols>
  <sheetData>
    <row r="1" spans="1:25" ht="6.75" customHeight="1" x14ac:dyDescent="0.25">
      <c r="A1" s="154"/>
      <c r="B1" s="155"/>
      <c r="C1" s="156"/>
      <c r="D1" s="157"/>
      <c r="E1" s="157"/>
      <c r="F1" s="158"/>
    </row>
    <row r="2" spans="1:25" ht="27.75" customHeight="1" x14ac:dyDescent="0.2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25" ht="19.5" customHeight="1" x14ac:dyDescent="0.2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7.25" customHeight="1" x14ac:dyDescent="0.2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25" ht="9" customHeight="1" x14ac:dyDescent="0.2">
      <c r="A5" s="275" t="s">
        <v>64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</row>
    <row r="6" spans="1:25" ht="18" customHeight="1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</row>
    <row r="7" spans="1:25" ht="20.25" customHeight="1" x14ac:dyDescent="0.2">
      <c r="A7" s="276" t="s">
        <v>65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</row>
    <row r="8" spans="1:25" ht="30.75" customHeight="1" x14ac:dyDescent="0.2">
      <c r="A8" s="275" t="s">
        <v>66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</row>
    <row r="9" spans="1:25" ht="12" customHeight="1" x14ac:dyDescent="0.2">
      <c r="A9" s="160"/>
      <c r="B9" s="161"/>
      <c r="C9" s="162"/>
      <c r="D9" s="10"/>
      <c r="E9" s="10"/>
      <c r="F9" s="163"/>
      <c r="G9" s="163"/>
      <c r="H9" s="163"/>
    </row>
    <row r="10" spans="1:25" ht="15.75" x14ac:dyDescent="0.2">
      <c r="A10" s="277" t="s">
        <v>67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</row>
    <row r="11" spans="1:25" ht="41.25" customHeight="1" x14ac:dyDescent="0.2">
      <c r="A11" s="278" t="s">
        <v>68</v>
      </c>
      <c r="B11" s="279" t="s">
        <v>69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</row>
    <row r="12" spans="1:25" ht="15.75" x14ac:dyDescent="0.25">
      <c r="A12" s="278"/>
      <c r="B12" s="164">
        <v>1</v>
      </c>
      <c r="C12" s="165">
        <v>2</v>
      </c>
      <c r="D12" s="164">
        <v>3</v>
      </c>
      <c r="E12" s="165">
        <v>4</v>
      </c>
      <c r="F12" s="164">
        <v>5</v>
      </c>
      <c r="G12" s="165">
        <v>6</v>
      </c>
      <c r="H12" s="164">
        <v>7</v>
      </c>
      <c r="I12" s="165">
        <v>8</v>
      </c>
      <c r="J12" s="164">
        <v>9</v>
      </c>
      <c r="K12" s="165">
        <v>10</v>
      </c>
      <c r="L12" s="164">
        <v>11</v>
      </c>
      <c r="M12" s="165">
        <v>12</v>
      </c>
      <c r="N12" s="164">
        <v>13</v>
      </c>
      <c r="O12" s="165">
        <v>14</v>
      </c>
      <c r="P12" s="164">
        <v>15</v>
      </c>
      <c r="Q12" s="165">
        <v>16</v>
      </c>
      <c r="R12" s="164">
        <v>17</v>
      </c>
      <c r="S12" s="165">
        <v>18</v>
      </c>
      <c r="T12" s="164">
        <v>19</v>
      </c>
      <c r="U12" s="165">
        <v>20</v>
      </c>
      <c r="V12" s="164">
        <v>21</v>
      </c>
      <c r="W12" s="165">
        <v>22</v>
      </c>
      <c r="X12" s="164">
        <v>23</v>
      </c>
      <c r="Y12" s="165">
        <v>24</v>
      </c>
    </row>
    <row r="13" spans="1:25" ht="15.75" x14ac:dyDescent="0.2">
      <c r="A13" s="166">
        <v>1</v>
      </c>
      <c r="B13" s="167">
        <v>721.87112733940683</v>
      </c>
      <c r="C13" s="167">
        <v>703.01904733940682</v>
      </c>
      <c r="D13" s="167">
        <v>697.90996733940688</v>
      </c>
      <c r="E13" s="167">
        <v>700.37692733940685</v>
      </c>
      <c r="F13" s="167">
        <v>721.75486733940693</v>
      </c>
      <c r="G13" s="167">
        <v>761.74614733940689</v>
      </c>
      <c r="H13" s="167">
        <v>781.64476733940683</v>
      </c>
      <c r="I13" s="167">
        <v>814.14514733940689</v>
      </c>
      <c r="J13" s="167">
        <v>950.91823733940691</v>
      </c>
      <c r="K13" s="167">
        <v>947.63473733940691</v>
      </c>
      <c r="L13" s="167">
        <v>918.41171733940689</v>
      </c>
      <c r="M13" s="167">
        <v>917.18140733940686</v>
      </c>
      <c r="N13" s="167">
        <v>927.80303733940684</v>
      </c>
      <c r="O13" s="167">
        <v>919.22717733940692</v>
      </c>
      <c r="P13" s="167">
        <v>923.32024733940693</v>
      </c>
      <c r="Q13" s="167">
        <v>971.93578733940683</v>
      </c>
      <c r="R13" s="167">
        <v>1012.4694773394069</v>
      </c>
      <c r="S13" s="167">
        <v>978.98520733940688</v>
      </c>
      <c r="T13" s="167">
        <v>1008.9081973394069</v>
      </c>
      <c r="U13" s="167">
        <v>1005.1155873394068</v>
      </c>
      <c r="V13" s="167">
        <v>946.86573733940691</v>
      </c>
      <c r="W13" s="167">
        <v>884.34438733940692</v>
      </c>
      <c r="X13" s="167">
        <v>761.84698733940684</v>
      </c>
      <c r="Y13" s="167">
        <v>711.69244733940684</v>
      </c>
    </row>
    <row r="14" spans="1:25" ht="15.75" x14ac:dyDescent="0.2">
      <c r="A14" s="166">
        <v>2</v>
      </c>
      <c r="B14" s="167">
        <v>695.19373733940688</v>
      </c>
      <c r="C14" s="167">
        <v>685.61682733940688</v>
      </c>
      <c r="D14" s="167">
        <v>679.4074373394069</v>
      </c>
      <c r="E14" s="167">
        <v>692.57575733940689</v>
      </c>
      <c r="F14" s="167">
        <v>723.98449733940686</v>
      </c>
      <c r="G14" s="167">
        <v>776.99773733940685</v>
      </c>
      <c r="H14" s="167">
        <v>817.17871733940683</v>
      </c>
      <c r="I14" s="167">
        <v>994.5821473394069</v>
      </c>
      <c r="J14" s="167">
        <v>1101.5280473394071</v>
      </c>
      <c r="K14" s="167">
        <v>1086.383977339407</v>
      </c>
      <c r="L14" s="167">
        <v>1052.5595373394069</v>
      </c>
      <c r="M14" s="167">
        <v>1018.9640873394069</v>
      </c>
      <c r="N14" s="167">
        <v>977.62165733940685</v>
      </c>
      <c r="O14" s="167">
        <v>975.16973733940688</v>
      </c>
      <c r="P14" s="167">
        <v>979.64393733940688</v>
      </c>
      <c r="Q14" s="167">
        <v>974.5582373394069</v>
      </c>
      <c r="R14" s="167">
        <v>998.05370733940686</v>
      </c>
      <c r="S14" s="167">
        <v>961.01394733940685</v>
      </c>
      <c r="T14" s="167">
        <v>1039.066257339407</v>
      </c>
      <c r="U14" s="167">
        <v>1034.145867339407</v>
      </c>
      <c r="V14" s="167">
        <v>1005.7314873394068</v>
      </c>
      <c r="W14" s="167">
        <v>934.90982733940689</v>
      </c>
      <c r="X14" s="167">
        <v>775.76670733940693</v>
      </c>
      <c r="Y14" s="167">
        <v>714.13338733940691</v>
      </c>
    </row>
    <row r="15" spans="1:25" ht="15.75" x14ac:dyDescent="0.2">
      <c r="A15" s="166">
        <v>3</v>
      </c>
      <c r="B15" s="167">
        <v>687.45809733940689</v>
      </c>
      <c r="C15" s="167">
        <v>683.94700733940692</v>
      </c>
      <c r="D15" s="167">
        <v>664.07015733940693</v>
      </c>
      <c r="E15" s="167">
        <v>685.28498733940683</v>
      </c>
      <c r="F15" s="167">
        <v>737.03635733940689</v>
      </c>
      <c r="G15" s="167">
        <v>783.89359733940694</v>
      </c>
      <c r="H15" s="167">
        <v>824.85700733940689</v>
      </c>
      <c r="I15" s="167">
        <v>851.90349733940684</v>
      </c>
      <c r="J15" s="167">
        <v>993.00169733940686</v>
      </c>
      <c r="K15" s="167">
        <v>990.48665733940686</v>
      </c>
      <c r="L15" s="167">
        <v>982.24733733940684</v>
      </c>
      <c r="M15" s="167">
        <v>980.03205733940683</v>
      </c>
      <c r="N15" s="167">
        <v>969.51868733940694</v>
      </c>
      <c r="O15" s="167">
        <v>967.73706733940685</v>
      </c>
      <c r="P15" s="167">
        <v>968.19302733940685</v>
      </c>
      <c r="Q15" s="167">
        <v>975.30374733940687</v>
      </c>
      <c r="R15" s="167">
        <v>1016.2134973394069</v>
      </c>
      <c r="S15" s="167">
        <v>974.29035733940691</v>
      </c>
      <c r="T15" s="167">
        <v>1033.8806173394071</v>
      </c>
      <c r="U15" s="167">
        <v>1027.862017339407</v>
      </c>
      <c r="V15" s="167">
        <v>977.03445733940691</v>
      </c>
      <c r="W15" s="167">
        <v>918.5882273394069</v>
      </c>
      <c r="X15" s="167">
        <v>775.63383733940691</v>
      </c>
      <c r="Y15" s="167">
        <v>703.79530733940692</v>
      </c>
    </row>
    <row r="16" spans="1:25" ht="15.75" x14ac:dyDescent="0.2">
      <c r="A16" s="166">
        <v>4</v>
      </c>
      <c r="B16" s="167">
        <v>745.46823733940687</v>
      </c>
      <c r="C16" s="167">
        <v>703.60517733940685</v>
      </c>
      <c r="D16" s="167">
        <v>686.66255733940693</v>
      </c>
      <c r="E16" s="167">
        <v>706.4705673394069</v>
      </c>
      <c r="F16" s="167">
        <v>781.91887733940689</v>
      </c>
      <c r="G16" s="167">
        <v>809.24507733940686</v>
      </c>
      <c r="H16" s="167">
        <v>860.44919733940685</v>
      </c>
      <c r="I16" s="167">
        <v>894.04496733940687</v>
      </c>
      <c r="J16" s="167">
        <v>1006.4263673394069</v>
      </c>
      <c r="K16" s="167">
        <v>1027.826327339407</v>
      </c>
      <c r="L16" s="167">
        <v>1011.4841673394069</v>
      </c>
      <c r="M16" s="167">
        <v>1005.1564673394068</v>
      </c>
      <c r="N16" s="167">
        <v>968.24445733940684</v>
      </c>
      <c r="O16" s="167">
        <v>963.3684873394069</v>
      </c>
      <c r="P16" s="167">
        <v>941.4543573394069</v>
      </c>
      <c r="Q16" s="167">
        <v>931.03218733940685</v>
      </c>
      <c r="R16" s="167">
        <v>994.77278733940693</v>
      </c>
      <c r="S16" s="167">
        <v>968.36275733940693</v>
      </c>
      <c r="T16" s="167">
        <v>1038.6321573394071</v>
      </c>
      <c r="U16" s="167">
        <v>1040.6544873394071</v>
      </c>
      <c r="V16" s="167">
        <v>972.68184733940689</v>
      </c>
      <c r="W16" s="167">
        <v>942.07510733940683</v>
      </c>
      <c r="X16" s="167">
        <v>837.27484733940685</v>
      </c>
      <c r="Y16" s="167">
        <v>776.53099733940689</v>
      </c>
    </row>
    <row r="17" spans="1:33" ht="15.75" x14ac:dyDescent="0.2">
      <c r="A17" s="166">
        <v>5</v>
      </c>
      <c r="B17" s="167">
        <v>911.75291733940685</v>
      </c>
      <c r="C17" s="167">
        <v>839.04631733940687</v>
      </c>
      <c r="D17" s="167">
        <v>777.11508733940684</v>
      </c>
      <c r="E17" s="167">
        <v>762.14592733940685</v>
      </c>
      <c r="F17" s="167">
        <v>779.44285733940683</v>
      </c>
      <c r="G17" s="167">
        <v>840.56958733940689</v>
      </c>
      <c r="H17" s="167">
        <v>891.80239733940687</v>
      </c>
      <c r="I17" s="167">
        <v>956.1329873394069</v>
      </c>
      <c r="J17" s="167">
        <v>1039.200727339407</v>
      </c>
      <c r="K17" s="167">
        <v>1013.6751973394069</v>
      </c>
      <c r="L17" s="167">
        <v>1005.3696273394069</v>
      </c>
      <c r="M17" s="167">
        <v>1000.3741873394068</v>
      </c>
      <c r="N17" s="167">
        <v>976.27277733940684</v>
      </c>
      <c r="O17" s="167">
        <v>964.94451733940684</v>
      </c>
      <c r="P17" s="167">
        <v>960.73692733940686</v>
      </c>
      <c r="Q17" s="167">
        <v>987.51336733940684</v>
      </c>
      <c r="R17" s="167">
        <v>1015.5828473394068</v>
      </c>
      <c r="S17" s="167">
        <v>979.47593733940687</v>
      </c>
      <c r="T17" s="167">
        <v>976.56995733940687</v>
      </c>
      <c r="U17" s="167">
        <v>974.92638733940692</v>
      </c>
      <c r="V17" s="167">
        <v>946.65168733940686</v>
      </c>
      <c r="W17" s="167">
        <v>913.05340733940693</v>
      </c>
      <c r="X17" s="167">
        <v>839.63028733940689</v>
      </c>
      <c r="Y17" s="167">
        <v>784.73562733940685</v>
      </c>
    </row>
    <row r="18" spans="1:33" ht="15.75" x14ac:dyDescent="0.2">
      <c r="A18" s="166">
        <v>6</v>
      </c>
      <c r="B18" s="167">
        <v>777.87373733940683</v>
      </c>
      <c r="C18" s="167">
        <v>742.80465733940684</v>
      </c>
      <c r="D18" s="167">
        <v>692.42818733940692</v>
      </c>
      <c r="E18" s="167">
        <v>692.83350733940688</v>
      </c>
      <c r="F18" s="167">
        <v>712.29538733940683</v>
      </c>
      <c r="G18" s="167">
        <v>766.32038733940692</v>
      </c>
      <c r="H18" s="167">
        <v>779.28447733940686</v>
      </c>
      <c r="I18" s="167">
        <v>786.98441733940683</v>
      </c>
      <c r="J18" s="167">
        <v>796.99743733940693</v>
      </c>
      <c r="K18" s="167">
        <v>803.38405733940692</v>
      </c>
      <c r="L18" s="167">
        <v>805.21148733940686</v>
      </c>
      <c r="M18" s="167">
        <v>807.92627733940685</v>
      </c>
      <c r="N18" s="167">
        <v>795.25036733940692</v>
      </c>
      <c r="O18" s="167">
        <v>793.90084733940694</v>
      </c>
      <c r="P18" s="167">
        <v>798.50301733940694</v>
      </c>
      <c r="Q18" s="167">
        <v>809.50346733940682</v>
      </c>
      <c r="R18" s="167">
        <v>839.63921733940685</v>
      </c>
      <c r="S18" s="167">
        <v>812.12898733940688</v>
      </c>
      <c r="T18" s="167">
        <v>895.62156733940685</v>
      </c>
      <c r="U18" s="167">
        <v>917.91395733940692</v>
      </c>
      <c r="V18" s="167">
        <v>872.64277733940685</v>
      </c>
      <c r="W18" s="167">
        <v>810.03064733940687</v>
      </c>
      <c r="X18" s="167">
        <v>754.36099733940694</v>
      </c>
      <c r="Y18" s="167">
        <v>753.85613733940693</v>
      </c>
    </row>
    <row r="19" spans="1:33" ht="15.75" x14ac:dyDescent="0.2">
      <c r="A19" s="166">
        <v>7</v>
      </c>
      <c r="B19" s="167">
        <v>779.76601733940686</v>
      </c>
      <c r="C19" s="167">
        <v>722.98343733940692</v>
      </c>
      <c r="D19" s="167">
        <v>667.74133733940687</v>
      </c>
      <c r="E19" s="167">
        <v>667.48910733940693</v>
      </c>
      <c r="F19" s="167">
        <v>712.23412733940688</v>
      </c>
      <c r="G19" s="167">
        <v>759.90408733940683</v>
      </c>
      <c r="H19" s="167">
        <v>782.01285733940688</v>
      </c>
      <c r="I19" s="167">
        <v>791.35518733940683</v>
      </c>
      <c r="J19" s="167">
        <v>908.97435733940688</v>
      </c>
      <c r="K19" s="167">
        <v>929.91452733940685</v>
      </c>
      <c r="L19" s="167">
        <v>932.49041733940692</v>
      </c>
      <c r="M19" s="167">
        <v>927.80610733940694</v>
      </c>
      <c r="N19" s="167">
        <v>907.84531733940685</v>
      </c>
      <c r="O19" s="167">
        <v>898.15902733940686</v>
      </c>
      <c r="P19" s="167">
        <v>905.45136733940683</v>
      </c>
      <c r="Q19" s="167">
        <v>931.90239733940689</v>
      </c>
      <c r="R19" s="167">
        <v>965.22891733940685</v>
      </c>
      <c r="S19" s="167">
        <v>979.63167733940691</v>
      </c>
      <c r="T19" s="167">
        <v>977.2892373394069</v>
      </c>
      <c r="U19" s="167">
        <v>982.98013733940684</v>
      </c>
      <c r="V19" s="167">
        <v>942.16997733940684</v>
      </c>
      <c r="W19" s="167">
        <v>909.20562733940687</v>
      </c>
      <c r="X19" s="167">
        <v>851.89556733940685</v>
      </c>
      <c r="Y19" s="167">
        <v>781.76664733940686</v>
      </c>
    </row>
    <row r="20" spans="1:33" ht="15.75" x14ac:dyDescent="0.2">
      <c r="A20" s="166">
        <v>8</v>
      </c>
      <c r="B20" s="167">
        <v>757.75603733940693</v>
      </c>
      <c r="C20" s="167">
        <v>712.91483733940686</v>
      </c>
      <c r="D20" s="167">
        <v>691.50639733940693</v>
      </c>
      <c r="E20" s="167">
        <v>674.27962733940683</v>
      </c>
      <c r="F20" s="167">
        <v>690.62324733940693</v>
      </c>
      <c r="G20" s="167">
        <v>718.16440733940692</v>
      </c>
      <c r="H20" s="167">
        <v>737.5397773394069</v>
      </c>
      <c r="I20" s="167">
        <v>760.96314733940687</v>
      </c>
      <c r="J20" s="167">
        <v>788.46255733940689</v>
      </c>
      <c r="K20" s="167">
        <v>785.73233733940685</v>
      </c>
      <c r="L20" s="167">
        <v>790.01898733940686</v>
      </c>
      <c r="M20" s="167">
        <v>787.10779733940683</v>
      </c>
      <c r="N20" s="167">
        <v>770.86906733940691</v>
      </c>
      <c r="O20" s="167">
        <v>770.59120733940688</v>
      </c>
      <c r="P20" s="167">
        <v>775.27659733940686</v>
      </c>
      <c r="Q20" s="167">
        <v>789.00786733940686</v>
      </c>
      <c r="R20" s="167">
        <v>813.30710733940691</v>
      </c>
      <c r="S20" s="167">
        <v>834.96895733940687</v>
      </c>
      <c r="T20" s="167">
        <v>885.2077773394069</v>
      </c>
      <c r="U20" s="167">
        <v>906.9739873394069</v>
      </c>
      <c r="V20" s="167">
        <v>843.46890733940688</v>
      </c>
      <c r="W20" s="167">
        <v>808.91889733940684</v>
      </c>
      <c r="X20" s="167">
        <v>773.78227733940685</v>
      </c>
      <c r="Y20" s="167">
        <v>753.09783733940685</v>
      </c>
    </row>
    <row r="21" spans="1:33" ht="15.75" x14ac:dyDescent="0.2">
      <c r="A21" s="166">
        <v>9</v>
      </c>
      <c r="B21" s="167">
        <v>691.44927733940688</v>
      </c>
      <c r="C21" s="167">
        <v>662.55289733940685</v>
      </c>
      <c r="D21" s="167">
        <v>625.80816733940685</v>
      </c>
      <c r="E21" s="167">
        <v>633.04389733940684</v>
      </c>
      <c r="F21" s="167">
        <v>720.88338733940691</v>
      </c>
      <c r="G21" s="167">
        <v>761.50141733940688</v>
      </c>
      <c r="H21" s="167">
        <v>790.20836733940689</v>
      </c>
      <c r="I21" s="167">
        <v>906.40645733940687</v>
      </c>
      <c r="J21" s="167">
        <v>917.17011733940683</v>
      </c>
      <c r="K21" s="167">
        <v>909.54593733940692</v>
      </c>
      <c r="L21" s="167">
        <v>901.58752733940685</v>
      </c>
      <c r="M21" s="167">
        <v>897.0103273394069</v>
      </c>
      <c r="N21" s="167">
        <v>864.73307733940692</v>
      </c>
      <c r="O21" s="167">
        <v>862.06677733940683</v>
      </c>
      <c r="P21" s="167">
        <v>868.2467273394069</v>
      </c>
      <c r="Q21" s="167">
        <v>885.26842733940691</v>
      </c>
      <c r="R21" s="167">
        <v>919.16345733940693</v>
      </c>
      <c r="S21" s="167">
        <v>925.15069733940686</v>
      </c>
      <c r="T21" s="167">
        <v>918.13576733940693</v>
      </c>
      <c r="U21" s="167">
        <v>954.17117733940688</v>
      </c>
      <c r="V21" s="167">
        <v>882.97721733940693</v>
      </c>
      <c r="W21" s="167">
        <v>821.03697733940692</v>
      </c>
      <c r="X21" s="167">
        <v>787.39420733940688</v>
      </c>
      <c r="Y21" s="167">
        <v>699.60338733940694</v>
      </c>
    </row>
    <row r="22" spans="1:33" ht="15.75" x14ac:dyDescent="0.2">
      <c r="A22" s="166">
        <v>10</v>
      </c>
      <c r="B22" s="167">
        <v>674.65089733940692</v>
      </c>
      <c r="C22" s="167">
        <v>635.33023733940684</v>
      </c>
      <c r="D22" s="167">
        <v>630.96791733940688</v>
      </c>
      <c r="E22" s="167">
        <v>643.54236733940684</v>
      </c>
      <c r="F22" s="167">
        <v>719.04669733940693</v>
      </c>
      <c r="G22" s="167">
        <v>774.19610733940692</v>
      </c>
      <c r="H22" s="167">
        <v>783.80990733940689</v>
      </c>
      <c r="I22" s="167">
        <v>836.15392733940689</v>
      </c>
      <c r="J22" s="167">
        <v>886.47914733940684</v>
      </c>
      <c r="K22" s="167">
        <v>883.36686733940689</v>
      </c>
      <c r="L22" s="167">
        <v>865.7132273394069</v>
      </c>
      <c r="M22" s="167">
        <v>865.51814733940694</v>
      </c>
      <c r="N22" s="167">
        <v>846.56709733940693</v>
      </c>
      <c r="O22" s="167">
        <v>844.75020733940687</v>
      </c>
      <c r="P22" s="167">
        <v>848.15381733940683</v>
      </c>
      <c r="Q22" s="167">
        <v>862.25362733940688</v>
      </c>
      <c r="R22" s="167">
        <v>901.68662733940687</v>
      </c>
      <c r="S22" s="167">
        <v>908.82786733940691</v>
      </c>
      <c r="T22" s="167">
        <v>903.93898733940694</v>
      </c>
      <c r="U22" s="167">
        <v>889.24098733940684</v>
      </c>
      <c r="V22" s="167">
        <v>852.09425733940691</v>
      </c>
      <c r="W22" s="167">
        <v>813.29504733940689</v>
      </c>
      <c r="X22" s="167">
        <v>781.07232733940691</v>
      </c>
      <c r="Y22" s="167">
        <v>703.58397733940683</v>
      </c>
    </row>
    <row r="23" spans="1:33" ht="15.75" x14ac:dyDescent="0.2">
      <c r="A23" s="166">
        <v>11</v>
      </c>
      <c r="B23" s="167">
        <v>698.9505273394069</v>
      </c>
      <c r="C23" s="167">
        <v>682.57442733940684</v>
      </c>
      <c r="D23" s="167">
        <v>614.80781733940694</v>
      </c>
      <c r="E23" s="167">
        <v>645.70141733940693</v>
      </c>
      <c r="F23" s="167">
        <v>707.40013733940691</v>
      </c>
      <c r="G23" s="167">
        <v>781.72482733940683</v>
      </c>
      <c r="H23" s="167">
        <v>795.17879733940686</v>
      </c>
      <c r="I23" s="167">
        <v>806.74729733940683</v>
      </c>
      <c r="J23" s="167">
        <v>823.8060773394069</v>
      </c>
      <c r="K23" s="167">
        <v>833.93839733940683</v>
      </c>
      <c r="L23" s="167">
        <v>819.41914733940689</v>
      </c>
      <c r="M23" s="167">
        <v>840.41041733940688</v>
      </c>
      <c r="N23" s="167">
        <v>786.88130733940693</v>
      </c>
      <c r="O23" s="167">
        <v>783.3959973394069</v>
      </c>
      <c r="P23" s="167">
        <v>781.68244733940685</v>
      </c>
      <c r="Q23" s="167">
        <v>786.26992733940688</v>
      </c>
      <c r="R23" s="167">
        <v>817.20895733940688</v>
      </c>
      <c r="S23" s="167">
        <v>808.86174733940686</v>
      </c>
      <c r="T23" s="167">
        <v>897.18654733940684</v>
      </c>
      <c r="U23" s="167">
        <v>908.32756733940687</v>
      </c>
      <c r="V23" s="167">
        <v>865.32448733940691</v>
      </c>
      <c r="W23" s="167">
        <v>818.72268733940689</v>
      </c>
      <c r="X23" s="167">
        <v>766.6103373394069</v>
      </c>
      <c r="Y23" s="167">
        <v>760.19384733940683</v>
      </c>
    </row>
    <row r="24" spans="1:33" ht="15.75" x14ac:dyDescent="0.2">
      <c r="A24" s="166">
        <v>12</v>
      </c>
      <c r="B24" s="167">
        <v>794.29516733940693</v>
      </c>
      <c r="C24" s="167">
        <v>791.88471733940685</v>
      </c>
      <c r="D24" s="167">
        <v>782.58820733940684</v>
      </c>
      <c r="E24" s="167">
        <v>783.29845733940692</v>
      </c>
      <c r="F24" s="167">
        <v>785.84671733940684</v>
      </c>
      <c r="G24" s="167">
        <v>794.58762733940694</v>
      </c>
      <c r="H24" s="167">
        <v>807.09398733940691</v>
      </c>
      <c r="I24" s="167">
        <v>853.49304733940687</v>
      </c>
      <c r="J24" s="167">
        <v>869.74358733940687</v>
      </c>
      <c r="K24" s="167">
        <v>913.96582733940693</v>
      </c>
      <c r="L24" s="167">
        <v>926.36716733940693</v>
      </c>
      <c r="M24" s="167">
        <v>921.17893733940684</v>
      </c>
      <c r="N24" s="167">
        <v>891.9869573394069</v>
      </c>
      <c r="O24" s="167">
        <v>877.97475733940689</v>
      </c>
      <c r="P24" s="167">
        <v>883.74295733940687</v>
      </c>
      <c r="Q24" s="167">
        <v>892.6894973394069</v>
      </c>
      <c r="R24" s="167">
        <v>918.4071673394069</v>
      </c>
      <c r="S24" s="167">
        <v>944.43094733940688</v>
      </c>
      <c r="T24" s="167">
        <v>1035.0823473394071</v>
      </c>
      <c r="U24" s="167">
        <v>1035.087257339407</v>
      </c>
      <c r="V24" s="167">
        <v>1006.9549873394069</v>
      </c>
      <c r="W24" s="167">
        <v>972.40592733940684</v>
      </c>
      <c r="X24" s="167">
        <v>820.62123733940689</v>
      </c>
      <c r="Y24" s="167">
        <v>795.13108733940692</v>
      </c>
    </row>
    <row r="25" spans="1:33" ht="15.75" x14ac:dyDescent="0.2">
      <c r="A25" s="166">
        <v>13</v>
      </c>
      <c r="B25" s="167">
        <v>825.01285733940688</v>
      </c>
      <c r="C25" s="167">
        <v>800.8072473394069</v>
      </c>
      <c r="D25" s="167">
        <v>789.88878733940692</v>
      </c>
      <c r="E25" s="167">
        <v>786.76290733940687</v>
      </c>
      <c r="F25" s="167">
        <v>788.39880733940686</v>
      </c>
      <c r="G25" s="167">
        <v>794.60995733940683</v>
      </c>
      <c r="H25" s="167">
        <v>799.12310733940683</v>
      </c>
      <c r="I25" s="167">
        <v>830.16043733940683</v>
      </c>
      <c r="J25" s="167">
        <v>849.34255733940688</v>
      </c>
      <c r="K25" s="167">
        <v>855.2499273394069</v>
      </c>
      <c r="L25" s="167">
        <v>855.63214733940686</v>
      </c>
      <c r="M25" s="167">
        <v>848.42477733940689</v>
      </c>
      <c r="N25" s="167">
        <v>829.4144173394069</v>
      </c>
      <c r="O25" s="167">
        <v>821.81041733940685</v>
      </c>
      <c r="P25" s="167">
        <v>826.76394733940685</v>
      </c>
      <c r="Q25" s="167">
        <v>826.04620733940692</v>
      </c>
      <c r="R25" s="167">
        <v>860.70568733940684</v>
      </c>
      <c r="S25" s="167">
        <v>893.05322733940693</v>
      </c>
      <c r="T25" s="167">
        <v>1008.0126973394068</v>
      </c>
      <c r="U25" s="167">
        <v>1014.7482073394069</v>
      </c>
      <c r="V25" s="167">
        <v>988.27015733940686</v>
      </c>
      <c r="W25" s="167">
        <v>954.39316733940689</v>
      </c>
      <c r="X25" s="167">
        <v>801.16685733940687</v>
      </c>
      <c r="Y25" s="167">
        <v>799.28609733940687</v>
      </c>
    </row>
    <row r="26" spans="1:33" ht="15.75" x14ac:dyDescent="0.2">
      <c r="A26" s="166">
        <v>14</v>
      </c>
      <c r="B26" s="167">
        <v>808.26804733940685</v>
      </c>
      <c r="C26" s="167">
        <v>786.66908733940693</v>
      </c>
      <c r="D26" s="167">
        <v>724.31137733940693</v>
      </c>
      <c r="E26" s="167">
        <v>735.95407733940692</v>
      </c>
      <c r="F26" s="167">
        <v>806.4812373394069</v>
      </c>
      <c r="G26" s="167">
        <v>874.45112733940687</v>
      </c>
      <c r="H26" s="167">
        <v>893.39402733940688</v>
      </c>
      <c r="I26" s="167">
        <v>976.09694733940682</v>
      </c>
      <c r="J26" s="167">
        <v>1079.451797339407</v>
      </c>
      <c r="K26" s="167">
        <v>1074.180177339407</v>
      </c>
      <c r="L26" s="167">
        <v>1007.6773573394069</v>
      </c>
      <c r="M26" s="167">
        <v>988.67002733940683</v>
      </c>
      <c r="N26" s="167">
        <v>971.71668733940692</v>
      </c>
      <c r="O26" s="167">
        <v>968.83003733940689</v>
      </c>
      <c r="P26" s="167">
        <v>972.10606733940688</v>
      </c>
      <c r="Q26" s="167">
        <v>980.87886733940684</v>
      </c>
      <c r="R26" s="167">
        <v>1012.4776173394068</v>
      </c>
      <c r="S26" s="167">
        <v>1012.3384173394069</v>
      </c>
      <c r="T26" s="167">
        <v>1045.5666773394071</v>
      </c>
      <c r="U26" s="167">
        <v>1061.0799973394071</v>
      </c>
      <c r="V26" s="167">
        <v>987.11428733940693</v>
      </c>
      <c r="W26" s="167">
        <v>959.16634733940691</v>
      </c>
      <c r="X26" s="167">
        <v>803.68354733940691</v>
      </c>
      <c r="Y26" s="167">
        <v>783.40257733940689</v>
      </c>
    </row>
    <row r="27" spans="1:33" ht="15.75" x14ac:dyDescent="0.2">
      <c r="A27" s="166">
        <v>15</v>
      </c>
      <c r="B27" s="167">
        <v>745.41667733940687</v>
      </c>
      <c r="C27" s="167">
        <v>688.22704733940691</v>
      </c>
      <c r="D27" s="167">
        <v>677.04502733940683</v>
      </c>
      <c r="E27" s="167">
        <v>687.41041733940688</v>
      </c>
      <c r="F27" s="167">
        <v>779.72354733940688</v>
      </c>
      <c r="G27" s="167">
        <v>819.96524733940691</v>
      </c>
      <c r="H27" s="167">
        <v>840.47394733940689</v>
      </c>
      <c r="I27" s="167">
        <v>850.68002733940693</v>
      </c>
      <c r="J27" s="167">
        <v>930.81767733940683</v>
      </c>
      <c r="K27" s="167">
        <v>959.23706733940685</v>
      </c>
      <c r="L27" s="167">
        <v>935.03412733940684</v>
      </c>
      <c r="M27" s="167">
        <v>914.0755273394069</v>
      </c>
      <c r="N27" s="167">
        <v>841.36516733940687</v>
      </c>
      <c r="O27" s="167">
        <v>838.56389733940694</v>
      </c>
      <c r="P27" s="167">
        <v>825.13520733940686</v>
      </c>
      <c r="Q27" s="167">
        <v>825.92650733940684</v>
      </c>
      <c r="R27" s="167">
        <v>862.78998733940693</v>
      </c>
      <c r="S27" s="167">
        <v>877.30344733940683</v>
      </c>
      <c r="T27" s="167">
        <v>944.59451733940693</v>
      </c>
      <c r="U27" s="167">
        <v>939.78447733940686</v>
      </c>
      <c r="V27" s="167">
        <v>903.49796733940684</v>
      </c>
      <c r="W27" s="167">
        <v>831.1192073394069</v>
      </c>
      <c r="X27" s="167">
        <v>776.1440173394069</v>
      </c>
      <c r="Y27" s="167">
        <v>753.03049733940691</v>
      </c>
    </row>
    <row r="28" spans="1:33" ht="15.75" x14ac:dyDescent="0.2">
      <c r="A28" s="166">
        <v>16</v>
      </c>
      <c r="B28" s="167">
        <v>683.7850473394069</v>
      </c>
      <c r="C28" s="167">
        <v>675.66879733940686</v>
      </c>
      <c r="D28" s="167">
        <v>648.18159733940684</v>
      </c>
      <c r="E28" s="167">
        <v>676.63345733940685</v>
      </c>
      <c r="F28" s="167">
        <v>764.9385973394069</v>
      </c>
      <c r="G28" s="167">
        <v>780.62986733940693</v>
      </c>
      <c r="H28" s="167">
        <v>800.87438733940689</v>
      </c>
      <c r="I28" s="167">
        <v>806.19211733940688</v>
      </c>
      <c r="J28" s="167">
        <v>926.10076733940684</v>
      </c>
      <c r="K28" s="167">
        <v>950.26918733940693</v>
      </c>
      <c r="L28" s="167">
        <v>938.20824733940685</v>
      </c>
      <c r="M28" s="167">
        <v>933.70806733940685</v>
      </c>
      <c r="N28" s="167">
        <v>917.62406733940691</v>
      </c>
      <c r="O28" s="167">
        <v>913.82580733940688</v>
      </c>
      <c r="P28" s="167">
        <v>916.13081733940692</v>
      </c>
      <c r="Q28" s="167">
        <v>906.61564733940691</v>
      </c>
      <c r="R28" s="167">
        <v>930.61712733940692</v>
      </c>
      <c r="S28" s="167">
        <v>936.90523733940688</v>
      </c>
      <c r="T28" s="167">
        <v>951.54084733940692</v>
      </c>
      <c r="U28" s="167">
        <v>938.12036733940693</v>
      </c>
      <c r="V28" s="167">
        <v>919.53338733940689</v>
      </c>
      <c r="W28" s="167">
        <v>882.88306733940692</v>
      </c>
      <c r="X28" s="167">
        <v>791.91939733940683</v>
      </c>
      <c r="Y28" s="167">
        <v>782.59028733940693</v>
      </c>
    </row>
    <row r="29" spans="1:33" ht="15.75" x14ac:dyDescent="0.2">
      <c r="A29" s="166">
        <v>17</v>
      </c>
      <c r="B29" s="167">
        <v>783.17837733940689</v>
      </c>
      <c r="C29" s="167">
        <v>734.38543733940685</v>
      </c>
      <c r="D29" s="167">
        <v>716.99228733940686</v>
      </c>
      <c r="E29" s="167">
        <v>727.72262733940693</v>
      </c>
      <c r="F29" s="167">
        <v>784.27151733940684</v>
      </c>
      <c r="G29" s="167">
        <v>892.48845733940686</v>
      </c>
      <c r="H29" s="167">
        <v>918.33413733940688</v>
      </c>
      <c r="I29" s="167">
        <v>1051.929017339407</v>
      </c>
      <c r="J29" s="167">
        <v>1060.8524873394069</v>
      </c>
      <c r="K29" s="167">
        <v>1068.1950773394069</v>
      </c>
      <c r="L29" s="167">
        <v>1050.5809773394069</v>
      </c>
      <c r="M29" s="167">
        <v>1033.530157339407</v>
      </c>
      <c r="N29" s="167">
        <v>1027.719277339407</v>
      </c>
      <c r="O29" s="167">
        <v>1024.8418873394069</v>
      </c>
      <c r="P29" s="167">
        <v>1025.780777339407</v>
      </c>
      <c r="Q29" s="167">
        <v>1033.7304073394071</v>
      </c>
      <c r="R29" s="167">
        <v>1034.825447339407</v>
      </c>
      <c r="S29" s="167">
        <v>1035.6064473394069</v>
      </c>
      <c r="T29" s="167">
        <v>1031.713787339407</v>
      </c>
      <c r="U29" s="167">
        <v>1023.2558473394068</v>
      </c>
      <c r="V29" s="167">
        <v>1004.5530573394069</v>
      </c>
      <c r="W29" s="167">
        <v>971.96578733940692</v>
      </c>
      <c r="X29" s="167">
        <v>927.72383733940683</v>
      </c>
      <c r="Y29" s="167">
        <v>833.85062733940686</v>
      </c>
      <c r="AG29" s="168"/>
    </row>
    <row r="30" spans="1:33" ht="15.75" x14ac:dyDescent="0.2">
      <c r="A30" s="166">
        <v>18</v>
      </c>
      <c r="B30" s="167">
        <v>774.95987733940683</v>
      </c>
      <c r="C30" s="167">
        <v>764.53696733940683</v>
      </c>
      <c r="D30" s="167">
        <v>740.69218733940693</v>
      </c>
      <c r="E30" s="167">
        <v>760.15967733940693</v>
      </c>
      <c r="F30" s="167">
        <v>789.73011733940689</v>
      </c>
      <c r="G30" s="167">
        <v>901.88378733940692</v>
      </c>
      <c r="H30" s="167">
        <v>922.76215733940683</v>
      </c>
      <c r="I30" s="167">
        <v>1004.4463273394069</v>
      </c>
      <c r="J30" s="167">
        <v>1074.1410673394071</v>
      </c>
      <c r="K30" s="167">
        <v>1056.3693573394071</v>
      </c>
      <c r="L30" s="167">
        <v>1044.405697339407</v>
      </c>
      <c r="M30" s="167">
        <v>1055.6281973394071</v>
      </c>
      <c r="N30" s="167">
        <v>1025.5363373394068</v>
      </c>
      <c r="O30" s="167">
        <v>1012.9137873394069</v>
      </c>
      <c r="P30" s="167">
        <v>1011.7945773394068</v>
      </c>
      <c r="Q30" s="167">
        <v>1021.4314773394069</v>
      </c>
      <c r="R30" s="167">
        <v>1050.4468673394069</v>
      </c>
      <c r="S30" s="167">
        <v>1055.9610373394071</v>
      </c>
      <c r="T30" s="167">
        <v>1054.2870573394071</v>
      </c>
      <c r="U30" s="167">
        <v>1081.1558073394069</v>
      </c>
      <c r="V30" s="167">
        <v>1036.236997339407</v>
      </c>
      <c r="W30" s="167">
        <v>1019.7269073394069</v>
      </c>
      <c r="X30" s="167">
        <v>881.3617773394069</v>
      </c>
      <c r="Y30" s="167">
        <v>776.55991733940687</v>
      </c>
    </row>
    <row r="31" spans="1:33" ht="15.75" x14ac:dyDescent="0.2">
      <c r="A31" s="166">
        <v>19</v>
      </c>
      <c r="B31" s="167">
        <v>786.02719733940683</v>
      </c>
      <c r="C31" s="167">
        <v>780.70108733940685</v>
      </c>
      <c r="D31" s="167">
        <v>753.13963733940693</v>
      </c>
      <c r="E31" s="167">
        <v>753.92014733940687</v>
      </c>
      <c r="F31" s="167">
        <v>770.55500733940687</v>
      </c>
      <c r="G31" s="167">
        <v>839.68862733940693</v>
      </c>
      <c r="H31" s="167">
        <v>873.48103733940684</v>
      </c>
      <c r="I31" s="167">
        <v>902.16367733940683</v>
      </c>
      <c r="J31" s="167">
        <v>1093.3705973394069</v>
      </c>
      <c r="K31" s="167">
        <v>1124.7569373394069</v>
      </c>
      <c r="L31" s="167">
        <v>1096.856437339407</v>
      </c>
      <c r="M31" s="167">
        <v>1084.462507339407</v>
      </c>
      <c r="N31" s="167">
        <v>1067.3327973394071</v>
      </c>
      <c r="O31" s="167">
        <v>1051.6562873394071</v>
      </c>
      <c r="P31" s="167">
        <v>1043.6746373394069</v>
      </c>
      <c r="Q31" s="167">
        <v>1060.5510773394069</v>
      </c>
      <c r="R31" s="167">
        <v>1085.0715373394071</v>
      </c>
      <c r="S31" s="167">
        <v>1101.7638073394071</v>
      </c>
      <c r="T31" s="167">
        <v>1102.3597173394071</v>
      </c>
      <c r="U31" s="167">
        <v>1152.8637473394069</v>
      </c>
      <c r="V31" s="167">
        <v>1090.021237339407</v>
      </c>
      <c r="W31" s="167">
        <v>1028.3568473394071</v>
      </c>
      <c r="X31" s="167">
        <v>939.17277733940693</v>
      </c>
      <c r="Y31" s="167">
        <v>782.33084733940689</v>
      </c>
    </row>
    <row r="32" spans="1:33" ht="15.75" x14ac:dyDescent="0.2">
      <c r="A32" s="166">
        <v>20</v>
      </c>
      <c r="B32" s="167">
        <v>810.78547733940684</v>
      </c>
      <c r="C32" s="167">
        <v>777.81140733940686</v>
      </c>
      <c r="D32" s="167">
        <v>764.37765733940694</v>
      </c>
      <c r="E32" s="167">
        <v>766.41056733940684</v>
      </c>
      <c r="F32" s="167">
        <v>767.12823733940684</v>
      </c>
      <c r="G32" s="167">
        <v>775.56823733940689</v>
      </c>
      <c r="H32" s="167">
        <v>823.67862733940683</v>
      </c>
      <c r="I32" s="167">
        <v>917.8724473394069</v>
      </c>
      <c r="J32" s="167">
        <v>920.39393733940688</v>
      </c>
      <c r="K32" s="167">
        <v>920.67480733940693</v>
      </c>
      <c r="L32" s="167">
        <v>886.37455733940692</v>
      </c>
      <c r="M32" s="167">
        <v>877.24071733940684</v>
      </c>
      <c r="N32" s="167">
        <v>845.22406733940693</v>
      </c>
      <c r="O32" s="167">
        <v>840.24669733940686</v>
      </c>
      <c r="P32" s="167">
        <v>845.13940733940683</v>
      </c>
      <c r="Q32" s="167">
        <v>863.37187733940686</v>
      </c>
      <c r="R32" s="167">
        <v>896.12715733940684</v>
      </c>
      <c r="S32" s="167">
        <v>918.09195733940692</v>
      </c>
      <c r="T32" s="167">
        <v>1103.5479173394069</v>
      </c>
      <c r="U32" s="167">
        <v>1172.7012973394069</v>
      </c>
      <c r="V32" s="167">
        <v>1092.356767339407</v>
      </c>
      <c r="W32" s="167">
        <v>1051.866967339407</v>
      </c>
      <c r="X32" s="167">
        <v>827.92062733940691</v>
      </c>
      <c r="Y32" s="167">
        <v>838.93025733940692</v>
      </c>
    </row>
    <row r="33" spans="1:25" ht="15.75" x14ac:dyDescent="0.2">
      <c r="A33" s="166">
        <v>21</v>
      </c>
      <c r="B33" s="167">
        <v>780.41759733940683</v>
      </c>
      <c r="C33" s="167">
        <v>774.64570733940684</v>
      </c>
      <c r="D33" s="167">
        <v>765.14824733940691</v>
      </c>
      <c r="E33" s="167">
        <v>768.5320773394069</v>
      </c>
      <c r="F33" s="167">
        <v>796.31115733940692</v>
      </c>
      <c r="G33" s="167">
        <v>829.22189733940684</v>
      </c>
      <c r="H33" s="167">
        <v>912.77143733940693</v>
      </c>
      <c r="I33" s="167">
        <v>896.24450733940694</v>
      </c>
      <c r="J33" s="167">
        <v>1084.7294973394071</v>
      </c>
      <c r="K33" s="167">
        <v>1100.486277339407</v>
      </c>
      <c r="L33" s="167">
        <v>1064.0475473394069</v>
      </c>
      <c r="M33" s="167">
        <v>1063.5987273394071</v>
      </c>
      <c r="N33" s="167">
        <v>1038.9139473394071</v>
      </c>
      <c r="O33" s="167">
        <v>1033.6532073394069</v>
      </c>
      <c r="P33" s="167">
        <v>1041.563917339407</v>
      </c>
      <c r="Q33" s="167">
        <v>1040.3654773394071</v>
      </c>
      <c r="R33" s="167">
        <v>1062.366047339407</v>
      </c>
      <c r="S33" s="167">
        <v>1098.8991673394071</v>
      </c>
      <c r="T33" s="167">
        <v>1090.300967339407</v>
      </c>
      <c r="U33" s="167">
        <v>1124.248697339407</v>
      </c>
      <c r="V33" s="167">
        <v>1047.217277339407</v>
      </c>
      <c r="W33" s="167">
        <v>1016.7130473394069</v>
      </c>
      <c r="X33" s="167">
        <v>819.2916673394069</v>
      </c>
      <c r="Y33" s="167">
        <v>787.33881733940689</v>
      </c>
    </row>
    <row r="34" spans="1:25" ht="15.75" x14ac:dyDescent="0.2">
      <c r="A34" s="166">
        <v>22</v>
      </c>
      <c r="B34" s="167">
        <v>785.52280733940688</v>
      </c>
      <c r="C34" s="167">
        <v>773.28937733940688</v>
      </c>
      <c r="D34" s="167">
        <v>741.53935733940693</v>
      </c>
      <c r="E34" s="167">
        <v>762.33071733940687</v>
      </c>
      <c r="F34" s="167">
        <v>785.45334733940683</v>
      </c>
      <c r="G34" s="167">
        <v>820.60178733940688</v>
      </c>
      <c r="H34" s="167">
        <v>880.91535733940691</v>
      </c>
      <c r="I34" s="167">
        <v>941.64083733940686</v>
      </c>
      <c r="J34" s="167">
        <v>1051.5626773394069</v>
      </c>
      <c r="K34" s="167">
        <v>1076.7837773394069</v>
      </c>
      <c r="L34" s="167">
        <v>1057.2923373394069</v>
      </c>
      <c r="M34" s="167">
        <v>1053.5899173394071</v>
      </c>
      <c r="N34" s="167">
        <v>1020.4973773394069</v>
      </c>
      <c r="O34" s="167">
        <v>1011.6795173394069</v>
      </c>
      <c r="P34" s="167">
        <v>1014.7524273394068</v>
      </c>
      <c r="Q34" s="167">
        <v>1020.4747673394069</v>
      </c>
      <c r="R34" s="167">
        <v>1039.037167339407</v>
      </c>
      <c r="S34" s="167">
        <v>1028.0435073394069</v>
      </c>
      <c r="T34" s="167">
        <v>1043.128757339407</v>
      </c>
      <c r="U34" s="167">
        <v>1048.0139973394071</v>
      </c>
      <c r="V34" s="167">
        <v>1007.1391873394069</v>
      </c>
      <c r="W34" s="167">
        <v>981.14899733940683</v>
      </c>
      <c r="X34" s="167">
        <v>789.88871733940687</v>
      </c>
      <c r="Y34" s="167">
        <v>774.13332733940683</v>
      </c>
    </row>
    <row r="35" spans="1:25" ht="15.75" x14ac:dyDescent="0.2">
      <c r="A35" s="166">
        <v>23</v>
      </c>
      <c r="B35" s="167">
        <v>734.70537733940694</v>
      </c>
      <c r="C35" s="167">
        <v>728.87658733940691</v>
      </c>
      <c r="D35" s="167">
        <v>734.18901733940686</v>
      </c>
      <c r="E35" s="167">
        <v>740.21994733940687</v>
      </c>
      <c r="F35" s="167">
        <v>770.29059733940687</v>
      </c>
      <c r="G35" s="167">
        <v>805.50827733940685</v>
      </c>
      <c r="H35" s="167">
        <v>890.31355733940688</v>
      </c>
      <c r="I35" s="167">
        <v>1062.9294873394069</v>
      </c>
      <c r="J35" s="167">
        <v>1133.2151873394071</v>
      </c>
      <c r="K35" s="167">
        <v>1138.414507339407</v>
      </c>
      <c r="L35" s="167">
        <v>1119.8973573394071</v>
      </c>
      <c r="M35" s="167">
        <v>1125.904147339407</v>
      </c>
      <c r="N35" s="167">
        <v>1056.332207339407</v>
      </c>
      <c r="O35" s="167">
        <v>1056.3866173394069</v>
      </c>
      <c r="P35" s="167">
        <v>1062.060397339407</v>
      </c>
      <c r="Q35" s="167">
        <v>1043.8927773394071</v>
      </c>
      <c r="R35" s="167">
        <v>1062.349417339407</v>
      </c>
      <c r="S35" s="167">
        <v>1078.6681573394069</v>
      </c>
      <c r="T35" s="167">
        <v>1072.5263873394069</v>
      </c>
      <c r="U35" s="167">
        <v>1116.1714073394071</v>
      </c>
      <c r="V35" s="167">
        <v>1037.739167339407</v>
      </c>
      <c r="W35" s="167">
        <v>1021.1372873394068</v>
      </c>
      <c r="X35" s="167">
        <v>807.99091733940691</v>
      </c>
      <c r="Y35" s="167">
        <v>774.36355733940684</v>
      </c>
    </row>
    <row r="36" spans="1:25" ht="15.75" x14ac:dyDescent="0.2">
      <c r="A36" s="166">
        <v>24</v>
      </c>
      <c r="B36" s="167">
        <v>770.1925573394069</v>
      </c>
      <c r="C36" s="167">
        <v>732.76028733940689</v>
      </c>
      <c r="D36" s="167">
        <v>728.96343733940694</v>
      </c>
      <c r="E36" s="167">
        <v>730.72076733940685</v>
      </c>
      <c r="F36" s="167">
        <v>752.3912273394069</v>
      </c>
      <c r="G36" s="167">
        <v>790.25944733940685</v>
      </c>
      <c r="H36" s="167">
        <v>865.74943733940688</v>
      </c>
      <c r="I36" s="167">
        <v>969.28871733940684</v>
      </c>
      <c r="J36" s="167">
        <v>1029.621907339407</v>
      </c>
      <c r="K36" s="167">
        <v>1034.726907339407</v>
      </c>
      <c r="L36" s="167">
        <v>1004.1414073394069</v>
      </c>
      <c r="M36" s="167">
        <v>992.02407733940686</v>
      </c>
      <c r="N36" s="167">
        <v>969.68935733940691</v>
      </c>
      <c r="O36" s="167">
        <v>960.16200733940684</v>
      </c>
      <c r="P36" s="167">
        <v>974.85826733940689</v>
      </c>
      <c r="Q36" s="167">
        <v>986.89646733940685</v>
      </c>
      <c r="R36" s="167">
        <v>999.45140733940684</v>
      </c>
      <c r="S36" s="167">
        <v>1001.3141673394069</v>
      </c>
      <c r="T36" s="167">
        <v>997.94301733940688</v>
      </c>
      <c r="U36" s="167">
        <v>1021.7474573394069</v>
      </c>
      <c r="V36" s="167">
        <v>977.94577733940685</v>
      </c>
      <c r="W36" s="167">
        <v>934.12711733940694</v>
      </c>
      <c r="X36" s="167">
        <v>778.25110733940687</v>
      </c>
      <c r="Y36" s="167">
        <v>738.77584733940694</v>
      </c>
    </row>
    <row r="37" spans="1:25" ht="15.75" x14ac:dyDescent="0.2">
      <c r="A37" s="166">
        <v>25</v>
      </c>
      <c r="B37" s="167">
        <v>727.40729733940691</v>
      </c>
      <c r="C37" s="167">
        <v>720.98720733940684</v>
      </c>
      <c r="D37" s="167">
        <v>720.16893733940685</v>
      </c>
      <c r="E37" s="167">
        <v>721.73530733940686</v>
      </c>
      <c r="F37" s="167">
        <v>728.01126733940691</v>
      </c>
      <c r="G37" s="167">
        <v>781.58443733940692</v>
      </c>
      <c r="H37" s="167">
        <v>817.7590673394069</v>
      </c>
      <c r="I37" s="167">
        <v>943.4966373394069</v>
      </c>
      <c r="J37" s="167">
        <v>1029.4809273394069</v>
      </c>
      <c r="K37" s="167">
        <v>1047.0367773394071</v>
      </c>
      <c r="L37" s="167">
        <v>990.87320733940692</v>
      </c>
      <c r="M37" s="167">
        <v>988.13914733940692</v>
      </c>
      <c r="N37" s="167">
        <v>950.25035733940683</v>
      </c>
      <c r="O37" s="167">
        <v>945.34998733940688</v>
      </c>
      <c r="P37" s="167">
        <v>935.28819733940691</v>
      </c>
      <c r="Q37" s="167">
        <v>938.43453733940692</v>
      </c>
      <c r="R37" s="167">
        <v>958.64430733940685</v>
      </c>
      <c r="S37" s="167">
        <v>961.67275733940687</v>
      </c>
      <c r="T37" s="167">
        <v>996.56691733940693</v>
      </c>
      <c r="U37" s="167">
        <v>1013.4324173394069</v>
      </c>
      <c r="V37" s="167">
        <v>1025.8006573394071</v>
      </c>
      <c r="W37" s="167">
        <v>1011.8466273394068</v>
      </c>
      <c r="X37" s="167">
        <v>896.53921733940683</v>
      </c>
      <c r="Y37" s="167">
        <v>795.02535733940692</v>
      </c>
    </row>
    <row r="38" spans="1:25" ht="15.75" x14ac:dyDescent="0.2">
      <c r="A38" s="166">
        <v>26</v>
      </c>
      <c r="B38" s="167">
        <v>783.53200733940685</v>
      </c>
      <c r="C38" s="167">
        <v>776.14828733940692</v>
      </c>
      <c r="D38" s="167">
        <v>759.60174733940687</v>
      </c>
      <c r="E38" s="167">
        <v>764.9940273394069</v>
      </c>
      <c r="F38" s="167">
        <v>776.5661173394069</v>
      </c>
      <c r="G38" s="167">
        <v>785.96060733940692</v>
      </c>
      <c r="H38" s="167">
        <v>805.57315733940686</v>
      </c>
      <c r="I38" s="167">
        <v>831.43382733940689</v>
      </c>
      <c r="J38" s="167">
        <v>857.26558733940692</v>
      </c>
      <c r="K38" s="167">
        <v>946.99050733940692</v>
      </c>
      <c r="L38" s="167">
        <v>932.1056073394069</v>
      </c>
      <c r="M38" s="167">
        <v>936.44994733940689</v>
      </c>
      <c r="N38" s="167">
        <v>935.52007733940684</v>
      </c>
      <c r="O38" s="167">
        <v>921.45733733940688</v>
      </c>
      <c r="P38" s="167">
        <v>898.3413773394069</v>
      </c>
      <c r="Q38" s="167">
        <v>900.95353733940692</v>
      </c>
      <c r="R38" s="167">
        <v>933.93456733940684</v>
      </c>
      <c r="S38" s="167">
        <v>953.14189733940691</v>
      </c>
      <c r="T38" s="167">
        <v>961.14925733940686</v>
      </c>
      <c r="U38" s="167">
        <v>966.06595733940685</v>
      </c>
      <c r="V38" s="167">
        <v>938.09581733940684</v>
      </c>
      <c r="W38" s="167">
        <v>880.5512573394069</v>
      </c>
      <c r="X38" s="167">
        <v>779.14478733940689</v>
      </c>
      <c r="Y38" s="167">
        <v>771.29290733940684</v>
      </c>
    </row>
    <row r="39" spans="1:25" ht="15.75" x14ac:dyDescent="0.2">
      <c r="A39" s="166">
        <v>27</v>
      </c>
      <c r="B39" s="167">
        <v>785.02647733940694</v>
      </c>
      <c r="C39" s="167">
        <v>785.32782733940689</v>
      </c>
      <c r="D39" s="167">
        <v>778.77850733940693</v>
      </c>
      <c r="E39" s="167">
        <v>780.64454733940693</v>
      </c>
      <c r="F39" s="167">
        <v>789.06876733940692</v>
      </c>
      <c r="G39" s="167">
        <v>791.61383733940693</v>
      </c>
      <c r="H39" s="167">
        <v>821.01030733940684</v>
      </c>
      <c r="I39" s="167">
        <v>861.35989733940687</v>
      </c>
      <c r="J39" s="167">
        <v>886.32595733940684</v>
      </c>
      <c r="K39" s="167">
        <v>948.96759733940689</v>
      </c>
      <c r="L39" s="167">
        <v>957.3252573394069</v>
      </c>
      <c r="M39" s="167">
        <v>969.72349733940689</v>
      </c>
      <c r="N39" s="167">
        <v>958.99647733940685</v>
      </c>
      <c r="O39" s="167">
        <v>944.41402733940686</v>
      </c>
      <c r="P39" s="167">
        <v>901.36912733940687</v>
      </c>
      <c r="Q39" s="167">
        <v>898.40428733940689</v>
      </c>
      <c r="R39" s="167">
        <v>920.70548733940689</v>
      </c>
      <c r="S39" s="167">
        <v>963.31880733940693</v>
      </c>
      <c r="T39" s="167">
        <v>1017.4973973394069</v>
      </c>
      <c r="U39" s="167">
        <v>1063.846977339407</v>
      </c>
      <c r="V39" s="167">
        <v>1028.0112573394069</v>
      </c>
      <c r="W39" s="167">
        <v>958.93021733940691</v>
      </c>
      <c r="X39" s="167">
        <v>845.13803733940688</v>
      </c>
      <c r="Y39" s="167">
        <v>800.44340733940692</v>
      </c>
    </row>
    <row r="40" spans="1:25" ht="15.75" x14ac:dyDescent="0.2">
      <c r="A40" s="166">
        <v>28</v>
      </c>
      <c r="B40" s="167">
        <v>688.98407733940689</v>
      </c>
      <c r="C40" s="167">
        <v>660.7314173394069</v>
      </c>
      <c r="D40" s="167">
        <v>665.66295733940683</v>
      </c>
      <c r="E40" s="167">
        <v>666.74189733940693</v>
      </c>
      <c r="F40" s="167">
        <v>704.25306733940693</v>
      </c>
      <c r="G40" s="167">
        <v>730.53457733940684</v>
      </c>
      <c r="H40" s="167">
        <v>797.36489733940687</v>
      </c>
      <c r="I40" s="167">
        <v>941.30920733940684</v>
      </c>
      <c r="J40" s="167">
        <v>1010.0558073394069</v>
      </c>
      <c r="K40" s="167">
        <v>1032.273207339407</v>
      </c>
      <c r="L40" s="167">
        <v>1004.5198073394068</v>
      </c>
      <c r="M40" s="167">
        <v>1005.1075473394069</v>
      </c>
      <c r="N40" s="167">
        <v>923.12321733940689</v>
      </c>
      <c r="O40" s="167">
        <v>925.81757733940685</v>
      </c>
      <c r="P40" s="167">
        <v>914.59621733940685</v>
      </c>
      <c r="Q40" s="167">
        <v>912.51399733940684</v>
      </c>
      <c r="R40" s="167">
        <v>931.84468733940685</v>
      </c>
      <c r="S40" s="167">
        <v>943.09363733940688</v>
      </c>
      <c r="T40" s="167">
        <v>957.72936733940685</v>
      </c>
      <c r="U40" s="167">
        <v>1015.0048973394069</v>
      </c>
      <c r="V40" s="167">
        <v>996.26112733940693</v>
      </c>
      <c r="W40" s="167">
        <v>917.92358733940694</v>
      </c>
      <c r="X40" s="167">
        <v>787.45258733940693</v>
      </c>
      <c r="Y40" s="167">
        <v>774.04126733940689</v>
      </c>
    </row>
    <row r="41" spans="1:25" ht="15.75" x14ac:dyDescent="0.2">
      <c r="A41" s="166">
        <v>29</v>
      </c>
      <c r="B41" s="167">
        <v>666.65012733940694</v>
      </c>
      <c r="C41" s="167">
        <v>667.44673733940692</v>
      </c>
      <c r="D41" s="167">
        <v>653.43376733940693</v>
      </c>
      <c r="E41" s="167">
        <v>663.18182733940694</v>
      </c>
      <c r="F41" s="167">
        <v>683.27988733940686</v>
      </c>
      <c r="G41" s="167">
        <v>775.89259733940685</v>
      </c>
      <c r="H41" s="167">
        <v>791.5734573394069</v>
      </c>
      <c r="I41" s="167">
        <v>850.85233733940686</v>
      </c>
      <c r="J41" s="167">
        <v>917.21038733940691</v>
      </c>
      <c r="K41" s="167">
        <v>947.79615733940693</v>
      </c>
      <c r="L41" s="167">
        <v>909.34397733940693</v>
      </c>
      <c r="M41" s="167">
        <v>906.31855733940688</v>
      </c>
      <c r="N41" s="167">
        <v>872.35502733940689</v>
      </c>
      <c r="O41" s="167">
        <v>879.43726733940684</v>
      </c>
      <c r="P41" s="167">
        <v>876.89119733940686</v>
      </c>
      <c r="Q41" s="167">
        <v>896.9567873394069</v>
      </c>
      <c r="R41" s="167">
        <v>928.20077733940684</v>
      </c>
      <c r="S41" s="167">
        <v>935.12803733940689</v>
      </c>
      <c r="T41" s="167">
        <v>951.45519733940694</v>
      </c>
      <c r="U41" s="167">
        <v>946.28250733940683</v>
      </c>
      <c r="V41" s="167">
        <v>897.51314733940683</v>
      </c>
      <c r="W41" s="167">
        <v>883.90386733940693</v>
      </c>
      <c r="X41" s="167">
        <v>786.11468733940683</v>
      </c>
      <c r="Y41" s="167">
        <v>778.47232733940689</v>
      </c>
    </row>
    <row r="42" spans="1:25" ht="15.75" x14ac:dyDescent="0.2">
      <c r="A42" s="166">
        <v>30</v>
      </c>
      <c r="B42" s="167">
        <v>675.58577733940683</v>
      </c>
      <c r="C42" s="167">
        <v>662.70484733940691</v>
      </c>
      <c r="D42" s="167">
        <v>679.78302733940689</v>
      </c>
      <c r="E42" s="167">
        <v>672.25367733940686</v>
      </c>
      <c r="F42" s="167">
        <v>704.97477733940684</v>
      </c>
      <c r="G42" s="167">
        <v>782.51593733940683</v>
      </c>
      <c r="H42" s="167">
        <v>793.99239733940692</v>
      </c>
      <c r="I42" s="167">
        <v>934.33753733940694</v>
      </c>
      <c r="J42" s="167">
        <v>993.14439733940685</v>
      </c>
      <c r="K42" s="167">
        <v>1012.6100673394069</v>
      </c>
      <c r="L42" s="167">
        <v>992.32580733940688</v>
      </c>
      <c r="M42" s="167">
        <v>992.95157733940687</v>
      </c>
      <c r="N42" s="167">
        <v>943.07007733940691</v>
      </c>
      <c r="O42" s="167">
        <v>952.42929733940684</v>
      </c>
      <c r="P42" s="167">
        <v>948.08753733940694</v>
      </c>
      <c r="Q42" s="167">
        <v>938.78834733940687</v>
      </c>
      <c r="R42" s="167">
        <v>969.60067733940684</v>
      </c>
      <c r="S42" s="167">
        <v>975.95475733940691</v>
      </c>
      <c r="T42" s="167">
        <v>969.8807773394069</v>
      </c>
      <c r="U42" s="167">
        <v>997.04335733940684</v>
      </c>
      <c r="V42" s="167">
        <v>955.22258733940691</v>
      </c>
      <c r="W42" s="167">
        <v>934.4623273394069</v>
      </c>
      <c r="X42" s="167">
        <v>836.37076733940683</v>
      </c>
      <c r="Y42" s="167">
        <v>777.2031873394069</v>
      </c>
    </row>
    <row r="43" spans="1:25" ht="15" customHeight="1" x14ac:dyDescent="0.2">
      <c r="A43" s="166">
        <v>31</v>
      </c>
      <c r="B43" s="167">
        <v>646.52149733940689</v>
      </c>
      <c r="C43" s="167">
        <v>640.31011733940693</v>
      </c>
      <c r="D43" s="167">
        <v>637.99980733940686</v>
      </c>
      <c r="E43" s="167">
        <v>648.32511733940692</v>
      </c>
      <c r="F43" s="167">
        <v>661.36933733940691</v>
      </c>
      <c r="G43" s="167">
        <v>773.19960733940684</v>
      </c>
      <c r="H43" s="167">
        <v>786.53796733940692</v>
      </c>
      <c r="I43" s="167">
        <v>840.31130733940688</v>
      </c>
      <c r="J43" s="167">
        <v>904.06281733940693</v>
      </c>
      <c r="K43" s="167">
        <v>934.73651733940687</v>
      </c>
      <c r="L43" s="167">
        <v>912.55799733940682</v>
      </c>
      <c r="M43" s="167">
        <v>922.96695733940692</v>
      </c>
      <c r="N43" s="167">
        <v>862.22615733940688</v>
      </c>
      <c r="O43" s="167">
        <v>864.65601733940684</v>
      </c>
      <c r="P43" s="167">
        <v>862.52535733940692</v>
      </c>
      <c r="Q43" s="167">
        <v>874.72148733940685</v>
      </c>
      <c r="R43" s="167">
        <v>895.90687733940683</v>
      </c>
      <c r="S43" s="167">
        <v>903.53534733940683</v>
      </c>
      <c r="T43" s="167">
        <v>899.49131733940692</v>
      </c>
      <c r="U43" s="167">
        <v>904.29261733940689</v>
      </c>
      <c r="V43" s="167">
        <v>854.59052733940689</v>
      </c>
      <c r="W43" s="167">
        <v>851.38113733940691</v>
      </c>
      <c r="X43" s="167">
        <v>777.68733733940689</v>
      </c>
      <c r="Y43" s="167">
        <v>676.08467733940688</v>
      </c>
    </row>
    <row r="44" spans="1:25" ht="9.75" customHeight="1" x14ac:dyDescent="0.2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</row>
    <row r="45" spans="1:25" ht="15.75" x14ac:dyDescent="0.25">
      <c r="A45" s="280" t="s">
        <v>70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1">
        <f>[2]Расчет!$F$64*1000</f>
        <v>421952.6921953971</v>
      </c>
      <c r="O45" s="281"/>
      <c r="P45" s="171"/>
      <c r="Q45" s="171"/>
      <c r="R45" s="171"/>
      <c r="S45" s="171"/>
      <c r="T45" s="171"/>
      <c r="U45" s="171"/>
      <c r="V45" s="171"/>
      <c r="W45" s="171"/>
      <c r="X45" s="171"/>
      <c r="Y45" s="171"/>
    </row>
    <row r="46" spans="1:25" ht="15.75" x14ac:dyDescent="0.25">
      <c r="A46" s="171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5" ht="15.75" customHeight="1" x14ac:dyDescent="0.25">
      <c r="A47" s="266"/>
      <c r="B47" s="267"/>
      <c r="C47" s="267"/>
      <c r="D47" s="267"/>
      <c r="E47" s="267"/>
      <c r="F47" s="267"/>
      <c r="G47" s="267"/>
      <c r="H47" s="267"/>
      <c r="I47" s="267"/>
      <c r="J47" s="268"/>
      <c r="K47" s="272" t="s">
        <v>10</v>
      </c>
      <c r="L47" s="272"/>
      <c r="M47" s="272"/>
      <c r="N47" s="272"/>
      <c r="O47" s="171"/>
      <c r="P47" s="171"/>
      <c r="Q47" s="171"/>
      <c r="R47" s="171"/>
      <c r="S47" s="171"/>
      <c r="T47" s="171"/>
      <c r="U47" s="172"/>
      <c r="V47" s="172"/>
      <c r="W47" s="172"/>
      <c r="X47" s="172"/>
      <c r="Y47" s="172"/>
    </row>
    <row r="48" spans="1:25" ht="15.75" x14ac:dyDescent="0.25">
      <c r="A48" s="269"/>
      <c r="B48" s="270"/>
      <c r="C48" s="270"/>
      <c r="D48" s="270"/>
      <c r="E48" s="270"/>
      <c r="F48" s="270"/>
      <c r="G48" s="270"/>
      <c r="H48" s="270"/>
      <c r="I48" s="270"/>
      <c r="J48" s="271"/>
      <c r="K48" s="273" t="s">
        <v>24</v>
      </c>
      <c r="L48" s="273"/>
      <c r="M48" s="273" t="s">
        <v>12</v>
      </c>
      <c r="N48" s="273"/>
      <c r="O48" s="171"/>
      <c r="P48" s="171"/>
      <c r="Q48" s="171"/>
      <c r="R48" s="172"/>
      <c r="S48" s="172"/>
      <c r="T48" s="172"/>
      <c r="U48" s="172"/>
      <c r="V48" s="172"/>
      <c r="W48" s="172"/>
      <c r="X48" s="172"/>
      <c r="Y48" s="172"/>
    </row>
    <row r="49" spans="1:25" ht="15.75" x14ac:dyDescent="0.25">
      <c r="A49" s="282" t="s">
        <v>71</v>
      </c>
      <c r="B49" s="283"/>
      <c r="C49" s="283"/>
      <c r="D49" s="283"/>
      <c r="E49" s="283"/>
      <c r="F49" s="283"/>
      <c r="G49" s="283"/>
      <c r="H49" s="283"/>
      <c r="I49" s="283"/>
      <c r="J49" s="284"/>
      <c r="K49" s="285">
        <f>[2]Расчет!$F$58*1000</f>
        <v>1779.19</v>
      </c>
      <c r="L49" s="285"/>
      <c r="M49" s="285">
        <f>[2]Расчет!$F$57*1000</f>
        <v>1931.76</v>
      </c>
      <c r="N49" s="285"/>
      <c r="O49" s="171"/>
      <c r="P49" s="171"/>
      <c r="Q49" s="171"/>
      <c r="R49" s="172"/>
      <c r="S49" s="172"/>
      <c r="T49" s="172"/>
      <c r="U49" s="172"/>
      <c r="V49" s="172"/>
      <c r="W49" s="172"/>
      <c r="X49" s="172"/>
      <c r="Y49" s="172"/>
    </row>
    <row r="50" spans="1:25" ht="50.25" customHeight="1" x14ac:dyDescent="0.25">
      <c r="A50" s="282" t="s">
        <v>63</v>
      </c>
      <c r="B50" s="283"/>
      <c r="C50" s="283"/>
      <c r="D50" s="283"/>
      <c r="E50" s="283"/>
      <c r="F50" s="283"/>
      <c r="G50" s="283"/>
      <c r="H50" s="283"/>
      <c r="I50" s="283"/>
      <c r="J50" s="284"/>
      <c r="K50" s="286">
        <v>25.36614799250383</v>
      </c>
      <c r="L50" s="287"/>
      <c r="M50" s="286">
        <v>25.36614799250383</v>
      </c>
      <c r="N50" s="287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</row>
    <row r="51" spans="1:25" ht="15" x14ac:dyDescent="0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</row>
  </sheetData>
  <mergeCells count="21">
    <mergeCell ref="A49:J49"/>
    <mergeCell ref="K49:L49"/>
    <mergeCell ref="M49:N49"/>
    <mergeCell ref="A50:J50"/>
    <mergeCell ref="K50:L50"/>
    <mergeCell ref="M50:N50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="87" zoomScaleNormal="100" zoomScaleSheetLayoutView="87" workbookViewId="0">
      <selection activeCell="A3" sqref="A3:C3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93" t="s">
        <v>57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43.5" customHeight="1" x14ac:dyDescent="0.25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1:10" ht="26.25" customHeight="1" thickBot="1" x14ac:dyDescent="0.3">
      <c r="A3" s="294" t="s">
        <v>72</v>
      </c>
      <c r="B3" s="294"/>
      <c r="C3" s="294"/>
      <c r="D3" s="143"/>
      <c r="E3" s="143"/>
      <c r="F3" s="143"/>
      <c r="G3" s="143"/>
      <c r="H3" s="143"/>
      <c r="I3" s="143"/>
      <c r="J3" s="143"/>
    </row>
    <row r="4" spans="1:10" ht="27.75" customHeight="1" thickBot="1" x14ac:dyDescent="0.3">
      <c r="A4" s="295" t="s">
        <v>58</v>
      </c>
      <c r="B4" s="296"/>
      <c r="C4" s="296"/>
      <c r="D4" s="296"/>
      <c r="E4" s="296"/>
      <c r="F4" s="296"/>
      <c r="G4" s="296"/>
      <c r="H4" s="297"/>
      <c r="I4" s="144" t="s">
        <v>59</v>
      </c>
      <c r="J4" s="145" t="s">
        <v>60</v>
      </c>
    </row>
    <row r="5" spans="1:10" ht="27" customHeight="1" thickBot="1" x14ac:dyDescent="0.3">
      <c r="A5" s="298">
        <v>1</v>
      </c>
      <c r="B5" s="299"/>
      <c r="C5" s="299"/>
      <c r="D5" s="299"/>
      <c r="E5" s="299"/>
      <c r="F5" s="299"/>
      <c r="G5" s="299"/>
      <c r="H5" s="300"/>
      <c r="I5" s="144">
        <v>2</v>
      </c>
      <c r="J5" s="145">
        <v>3</v>
      </c>
    </row>
    <row r="6" spans="1:10" ht="32.25" customHeight="1" x14ac:dyDescent="0.25">
      <c r="A6" s="301" t="s">
        <v>61</v>
      </c>
      <c r="B6" s="302"/>
      <c r="C6" s="302"/>
      <c r="D6" s="302"/>
      <c r="E6" s="302"/>
      <c r="F6" s="302"/>
      <c r="G6" s="302"/>
      <c r="H6" s="302"/>
      <c r="I6" s="146" t="s">
        <v>18</v>
      </c>
      <c r="J6" s="147">
        <v>1529.1319999999998</v>
      </c>
    </row>
    <row r="7" spans="1:10" ht="34.5" customHeight="1" x14ac:dyDescent="0.25">
      <c r="A7" s="291" t="s">
        <v>62</v>
      </c>
      <c r="B7" s="292"/>
      <c r="C7" s="292"/>
      <c r="D7" s="292"/>
      <c r="E7" s="292"/>
      <c r="F7" s="292"/>
      <c r="G7" s="292"/>
      <c r="H7" s="292"/>
      <c r="I7" s="148" t="s">
        <v>18</v>
      </c>
      <c r="J7" s="147">
        <f>J6-J8</f>
        <v>1503.8812276270507</v>
      </c>
    </row>
    <row r="8" spans="1:10" ht="90" customHeight="1" thickBot="1" x14ac:dyDescent="0.3">
      <c r="A8" s="288" t="s">
        <v>63</v>
      </c>
      <c r="B8" s="289"/>
      <c r="C8" s="289"/>
      <c r="D8" s="289"/>
      <c r="E8" s="289"/>
      <c r="F8" s="289"/>
      <c r="G8" s="289"/>
      <c r="H8" s="290"/>
      <c r="I8" s="149" t="s">
        <v>18</v>
      </c>
      <c r="J8" s="150">
        <f>'5 ЦК'!D26+'5 ЦК'!D27</f>
        <v>25.250772372949132</v>
      </c>
    </row>
    <row r="9" spans="1:10" x14ac:dyDescent="0.25">
      <c r="A9" s="151"/>
      <c r="B9" s="152"/>
      <c r="C9" s="152"/>
      <c r="D9" s="152"/>
      <c r="E9" s="152"/>
      <c r="F9" s="152"/>
      <c r="G9" s="152"/>
      <c r="H9" s="152"/>
      <c r="I9" s="153"/>
      <c r="J9" s="153"/>
    </row>
  </sheetData>
  <mergeCells count="7">
    <mergeCell ref="A8:H8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3 ЦК (СЭС)</vt:lpstr>
      <vt:lpstr>Потери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2016-04-11T06:57:13Z</dcterms:created>
  <dcterms:modified xsi:type="dcterms:W3CDTF">2016-08-09T12:44:41Z</dcterms:modified>
</cp:coreProperties>
</file>