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285" windowWidth="12720" windowHeight="11190" tabRatio="743"/>
  </bookViews>
  <sheets>
    <sheet name="октябрь (20г)" sheetId="20" r:id="rId1"/>
  </sheets>
  <definedNames>
    <definedName name="_xlnm.Print_Area" localSheetId="0">'октябрь (20г)'!$A$1:$H$25</definedName>
  </definedNames>
  <calcPr calcId="145621" iterate="1"/>
</workbook>
</file>

<file path=xl/calcChain.xml><?xml version="1.0" encoding="utf-8"?>
<calcChain xmlns="http://schemas.openxmlformats.org/spreadsheetml/2006/main">
  <c r="D21" i="20" l="1"/>
  <c r="G15" i="20"/>
  <c r="F15" i="20"/>
  <c r="D15" i="20"/>
  <c r="G19" i="20"/>
  <c r="F19" i="20"/>
  <c r="D25" i="20" l="1"/>
  <c r="H25" i="20" l="1"/>
  <c r="H24" i="20"/>
  <c r="H23" i="20"/>
  <c r="H22" i="20"/>
  <c r="H21" i="20"/>
  <c r="G20" i="20"/>
  <c r="F20" i="20"/>
  <c r="E20" i="20"/>
  <c r="D20" i="20"/>
  <c r="H18" i="20"/>
  <c r="H17" i="20"/>
  <c r="H16" i="20"/>
  <c r="F14" i="20"/>
  <c r="G14" i="20"/>
  <c r="G5" i="20" s="1"/>
  <c r="E14" i="20"/>
  <c r="H13" i="20"/>
  <c r="H12" i="20"/>
  <c r="H11" i="20"/>
  <c r="H10" i="20"/>
  <c r="H9" i="20"/>
  <c r="G8" i="20"/>
  <c r="F8" i="20"/>
  <c r="E8" i="20"/>
  <c r="E5" i="20" s="1"/>
  <c r="D8" i="20"/>
  <c r="G6" i="20"/>
  <c r="F6" i="20"/>
  <c r="E6" i="20"/>
  <c r="D6" i="20"/>
  <c r="F5" i="20" l="1"/>
  <c r="H19" i="20"/>
  <c r="H6" i="20"/>
  <c r="H8" i="20"/>
  <c r="H15" i="20"/>
  <c r="H20" i="20"/>
  <c r="D14" i="20"/>
  <c r="H14" i="20" l="1"/>
  <c r="D5" i="20"/>
  <c r="H5" i="20" s="1"/>
</calcChain>
</file>

<file path=xl/sharedStrings.xml><?xml version="1.0" encoding="utf-8"?>
<sst xmlns="http://schemas.openxmlformats.org/spreadsheetml/2006/main" count="35" uniqueCount="21">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</sst>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</cellStyleXfs>
  <cellXfs count="67">
    <xf numFmtId="0" fontId="0" fillId="0" borderId="0" xfId="0"/>
    <xf numFmtId="169" fontId="0" fillId="0" borderId="0" xfId="3" applyNumberFormat="1" applyFont="1"/>
    <xf numFmtId="168" fontId="0" fillId="0" borderId="0" xfId="0" applyNumberFormat="1"/>
    <xf numFmtId="0" fontId="0" fillId="2" borderId="0" xfId="0" applyFill="1"/>
    <xf numFmtId="166" fontId="5" fillId="3" borderId="14" xfId="2" applyNumberFormat="1" applyFont="1" applyFill="1" applyBorder="1" applyAlignment="1">
      <alignment horizontal="center" vertical="center" wrapText="1"/>
    </xf>
    <xf numFmtId="166" fontId="5" fillId="3" borderId="15" xfId="2" applyNumberFormat="1" applyFont="1" applyFill="1" applyBorder="1" applyAlignment="1">
      <alignment horizontal="center" vertical="center" wrapText="1"/>
    </xf>
    <xf numFmtId="166" fontId="5" fillId="3" borderId="16" xfId="2" applyNumberFormat="1" applyFont="1" applyFill="1" applyBorder="1" applyAlignment="1">
      <alignment horizontal="center" vertical="center" wrapText="1"/>
    </xf>
    <xf numFmtId="4" fontId="5" fillId="2" borderId="19" xfId="1" applyNumberFormat="1" applyFont="1" applyFill="1" applyBorder="1" applyAlignment="1">
      <alignment horizontal="right" vertical="center" wrapText="1"/>
    </xf>
    <xf numFmtId="169" fontId="5" fillId="2" borderId="18" xfId="3" applyNumberFormat="1" applyFont="1" applyFill="1" applyBorder="1" applyAlignment="1">
      <alignment horizontal="left" vertical="center" wrapText="1"/>
    </xf>
    <xf numFmtId="169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69" fontId="5" fillId="2" borderId="2" xfId="3" applyNumberFormat="1" applyFont="1" applyFill="1" applyBorder="1" applyAlignment="1">
      <alignment horizontal="left" vertical="center" wrapText="1"/>
    </xf>
    <xf numFmtId="169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7" fontId="5" fillId="4" borderId="5" xfId="1" applyNumberFormat="1" applyFont="1" applyFill="1" applyBorder="1" applyAlignment="1">
      <alignment horizontal="left" vertical="center" wrapText="1"/>
    </xf>
    <xf numFmtId="167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4" xfId="1" applyNumberFormat="1" applyFont="1" applyFill="1" applyBorder="1" applyAlignment="1">
      <alignment horizontal="left" vertical="center" wrapText="1" indent="2"/>
    </xf>
    <xf numFmtId="168" fontId="5" fillId="4" borderId="25" xfId="2" applyNumberFormat="1" applyFont="1" applyFill="1" applyBorder="1" applyAlignment="1">
      <alignment vertical="center" wrapText="1"/>
    </xf>
    <xf numFmtId="168" fontId="5" fillId="4" borderId="4" xfId="2" applyNumberFormat="1" applyFont="1" applyFill="1" applyBorder="1" applyAlignment="1">
      <alignment vertical="center" wrapText="1"/>
    </xf>
    <xf numFmtId="168" fontId="5" fillId="4" borderId="1" xfId="2" applyNumberFormat="1" applyFont="1" applyFill="1" applyBorder="1" applyAlignment="1">
      <alignment vertical="center" wrapText="1"/>
    </xf>
    <xf numFmtId="168" fontId="5" fillId="4" borderId="26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7" fontId="4" fillId="2" borderId="28" xfId="2" applyNumberFormat="1" applyFont="1" applyFill="1" applyBorder="1" applyAlignment="1">
      <alignment vertical="center" wrapText="1"/>
    </xf>
    <xf numFmtId="167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vertical="center" wrapText="1"/>
    </xf>
    <xf numFmtId="167" fontId="4" fillId="2" borderId="3" xfId="2" applyNumberFormat="1" applyFont="1" applyFill="1" applyBorder="1" applyAlignment="1">
      <alignment horizontal="left" vertical="center" wrapText="1"/>
    </xf>
    <xf numFmtId="168" fontId="5" fillId="2" borderId="26" xfId="2" applyNumberFormat="1" applyFont="1" applyFill="1" applyBorder="1" applyAlignment="1">
      <alignment vertical="center" wrapText="1"/>
    </xf>
    <xf numFmtId="168" fontId="5" fillId="2" borderId="31" xfId="2" applyNumberFormat="1" applyFont="1" applyFill="1" applyBorder="1" applyAlignment="1">
      <alignment vertical="center" wrapText="1"/>
    </xf>
    <xf numFmtId="0" fontId="4" fillId="4" borderId="32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8" fontId="5" fillId="4" borderId="28" xfId="2" applyNumberFormat="1" applyFont="1" applyFill="1" applyBorder="1" applyAlignment="1">
      <alignment vertical="center" wrapText="1"/>
    </xf>
    <xf numFmtId="168" fontId="5" fillId="4" borderId="3" xfId="2" applyNumberFormat="1" applyFont="1" applyFill="1" applyBorder="1" applyAlignment="1">
      <alignment vertical="center" wrapText="1"/>
    </xf>
    <xf numFmtId="168" fontId="4" fillId="2" borderId="28" xfId="2" applyNumberFormat="1" applyFont="1" applyFill="1" applyBorder="1" applyAlignment="1">
      <alignment vertical="center" wrapText="1"/>
    </xf>
    <xf numFmtId="168" fontId="5" fillId="2" borderId="33" xfId="2" applyNumberFormat="1" applyFont="1" applyFill="1" applyBorder="1" applyAlignment="1">
      <alignment vertical="center" wrapText="1"/>
    </xf>
    <xf numFmtId="168" fontId="5" fillId="4" borderId="3" xfId="2" applyNumberFormat="1" applyFont="1" applyFill="1" applyBorder="1" applyAlignment="1">
      <alignment horizontal="right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168" fontId="4" fillId="2" borderId="28" xfId="2" applyNumberFormat="1" applyFont="1" applyFill="1" applyBorder="1" applyAlignment="1">
      <alignment horizontal="center" vertical="center" wrapText="1"/>
    </xf>
    <xf numFmtId="4" fontId="4" fillId="2" borderId="34" xfId="1" applyNumberFormat="1" applyFont="1" applyFill="1" applyBorder="1" applyAlignment="1">
      <alignment horizontal="left" vertical="center" wrapText="1" indent="2"/>
    </xf>
    <xf numFmtId="168" fontId="4" fillId="2" borderId="35" xfId="2" applyNumberFormat="1" applyFont="1" applyFill="1" applyBorder="1" applyAlignment="1">
      <alignment vertical="center" wrapText="1"/>
    </xf>
    <xf numFmtId="168" fontId="4" fillId="2" borderId="34" xfId="2" applyNumberFormat="1" applyFont="1" applyFill="1" applyBorder="1" applyAlignment="1">
      <alignment horizontal="center" vertical="center" wrapText="1"/>
    </xf>
    <xf numFmtId="168" fontId="5" fillId="2" borderId="36" xfId="2" applyNumberFormat="1" applyFont="1" applyFill="1" applyBorder="1" applyAlignment="1">
      <alignment vertical="center" wrapText="1"/>
    </xf>
    <xf numFmtId="169" fontId="0" fillId="2" borderId="0" xfId="3" applyNumberFormat="1" applyFont="1" applyFill="1"/>
    <xf numFmtId="3" fontId="8" fillId="0" borderId="0" xfId="4" applyNumberFormat="1" applyFont="1" applyAlignment="1">
      <alignment horizontal="center"/>
    </xf>
    <xf numFmtId="0" fontId="4" fillId="2" borderId="21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textRotation="90" wrapText="1"/>
    </xf>
    <xf numFmtId="0" fontId="4" fillId="2" borderId="29" xfId="1" applyFont="1" applyFill="1" applyBorder="1" applyAlignment="1">
      <alignment horizontal="center" vertical="center" textRotation="90" wrapText="1"/>
    </xf>
    <xf numFmtId="0" fontId="4" fillId="2" borderId="11" xfId="1" applyFont="1" applyFill="1" applyBorder="1" applyAlignment="1">
      <alignment horizontal="center" vertical="center" textRotation="90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textRotation="90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165" fontId="5" fillId="3" borderId="9" xfId="2" applyNumberFormat="1" applyFont="1" applyFill="1" applyBorder="1" applyAlignment="1">
      <alignment horizontal="center" vertical="center" wrapText="1"/>
    </xf>
    <xf numFmtId="165" fontId="5" fillId="3" borderId="10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1"/>
  <sheetViews>
    <sheetView tabSelected="1" view="pageBreakPreview" zoomScale="70" zoomScaleNormal="70" zoomScaleSheetLayoutView="70" workbookViewId="0">
      <selection activeCell="H30" sqref="H30"/>
    </sheetView>
  </sheetViews>
  <sheetFormatPr defaultRowHeight="15" x14ac:dyDescent="0.25"/>
  <cols>
    <col min="2" max="2" width="66.28515625" customWidth="1"/>
    <col min="4" max="4" width="18" customWidth="1"/>
    <col min="6" max="6" width="15.85546875" customWidth="1"/>
    <col min="7" max="7" width="17.42578125" customWidth="1"/>
    <col min="8" max="8" width="17.7109375" customWidth="1"/>
    <col min="9" max="9" width="17.140625" bestFit="1" customWidth="1"/>
  </cols>
  <sheetData>
    <row r="1" spans="1:8" s="3" customFormat="1" ht="27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</row>
    <row r="2" spans="1:8" s="3" customFormat="1" ht="34.5" customHeight="1" thickBot="1" x14ac:dyDescent="0.3">
      <c r="A2" s="58"/>
      <c r="B2" s="58"/>
      <c r="C2" s="58"/>
      <c r="D2" s="58"/>
      <c r="E2" s="58"/>
      <c r="F2" s="58"/>
      <c r="G2" s="58"/>
      <c r="H2" s="58"/>
    </row>
    <row r="3" spans="1:8" s="3" customFormat="1" ht="24" customHeight="1" x14ac:dyDescent="0.25">
      <c r="A3" s="59" t="s">
        <v>1</v>
      </c>
      <c r="B3" s="61" t="s">
        <v>2</v>
      </c>
      <c r="C3" s="63" t="s">
        <v>3</v>
      </c>
      <c r="D3" s="65">
        <v>41183</v>
      </c>
      <c r="E3" s="65"/>
      <c r="F3" s="65"/>
      <c r="G3" s="65"/>
      <c r="H3" s="66"/>
    </row>
    <row r="4" spans="1:8" s="3" customFormat="1" ht="24" customHeight="1" thickBot="1" x14ac:dyDescent="0.3">
      <c r="A4" s="60"/>
      <c r="B4" s="62"/>
      <c r="C4" s="64"/>
      <c r="D4" s="4" t="s">
        <v>4</v>
      </c>
      <c r="E4" s="5" t="s">
        <v>5</v>
      </c>
      <c r="F4" s="5" t="s">
        <v>6</v>
      </c>
      <c r="G4" s="5" t="s">
        <v>7</v>
      </c>
      <c r="H4" s="6" t="s">
        <v>8</v>
      </c>
    </row>
    <row r="5" spans="1:8" ht="22.5" customHeight="1" x14ac:dyDescent="0.25">
      <c r="A5" s="55" t="s">
        <v>19</v>
      </c>
      <c r="B5" s="56"/>
      <c r="C5" s="7"/>
      <c r="D5" s="8">
        <f t="shared" ref="D5:F5" si="0">D8+D14+D20</f>
        <v>599410297</v>
      </c>
      <c r="E5" s="8">
        <f t="shared" si="0"/>
        <v>0</v>
      </c>
      <c r="F5" s="8">
        <f t="shared" si="0"/>
        <v>6874459</v>
      </c>
      <c r="G5" s="8">
        <f>G8+G14+G20</f>
        <v>760791</v>
      </c>
      <c r="H5" s="9">
        <f>D5+E5+F5+G5</f>
        <v>607045547</v>
      </c>
    </row>
    <row r="6" spans="1:8" ht="22.5" customHeight="1" x14ac:dyDescent="0.25">
      <c r="A6" s="50" t="s">
        <v>20</v>
      </c>
      <c r="B6" s="51"/>
      <c r="C6" s="10"/>
      <c r="D6" s="11">
        <f t="shared" ref="D6:F6" si="1">D13+D19+D25</f>
        <v>277820</v>
      </c>
      <c r="E6" s="11">
        <f t="shared" si="1"/>
        <v>0</v>
      </c>
      <c r="F6" s="11">
        <f t="shared" si="1"/>
        <v>251479</v>
      </c>
      <c r="G6" s="11">
        <f>G13+G19+G25</f>
        <v>313411</v>
      </c>
      <c r="H6" s="12">
        <f>D6+E6+F6+G6</f>
        <v>842710</v>
      </c>
    </row>
    <row r="7" spans="1:8" s="16" customFormat="1" ht="16.5" x14ac:dyDescent="0.25">
      <c r="A7" s="52"/>
      <c r="B7" s="53"/>
      <c r="C7" s="13"/>
      <c r="D7" s="14"/>
      <c r="E7" s="14"/>
      <c r="F7" s="14"/>
      <c r="G7" s="14"/>
      <c r="H7" s="15"/>
    </row>
    <row r="8" spans="1:8" s="16" customFormat="1" ht="16.5" x14ac:dyDescent="0.25">
      <c r="A8" s="17">
        <v>1</v>
      </c>
      <c r="B8" s="18" t="s">
        <v>9</v>
      </c>
      <c r="C8" s="45" t="s">
        <v>10</v>
      </c>
      <c r="D8" s="19">
        <f>SUM(D9:D13)</f>
        <v>0</v>
      </c>
      <c r="E8" s="20">
        <f t="shared" ref="E8:G8" si="2">SUM(E9:E13)</f>
        <v>0</v>
      </c>
      <c r="F8" s="20">
        <f t="shared" si="2"/>
        <v>54188</v>
      </c>
      <c r="G8" s="21">
        <f t="shared" si="2"/>
        <v>0</v>
      </c>
      <c r="H8" s="22">
        <f t="shared" ref="H8:H25" si="3">SUM(D8:G8)</f>
        <v>54188</v>
      </c>
    </row>
    <row r="9" spans="1:8" s="3" customFormat="1" ht="16.5" x14ac:dyDescent="0.25">
      <c r="A9" s="47" t="s">
        <v>11</v>
      </c>
      <c r="B9" s="23" t="s">
        <v>12</v>
      </c>
      <c r="C9" s="45"/>
      <c r="D9" s="24">
        <v>0</v>
      </c>
      <c r="E9" s="25">
        <v>0</v>
      </c>
      <c r="F9" s="26">
        <v>54188</v>
      </c>
      <c r="G9" s="27">
        <v>0</v>
      </c>
      <c r="H9" s="28">
        <f t="shared" si="3"/>
        <v>54188</v>
      </c>
    </row>
    <row r="10" spans="1:8" s="3" customFormat="1" ht="16.5" x14ac:dyDescent="0.25">
      <c r="A10" s="48"/>
      <c r="B10" s="23" t="s">
        <v>13</v>
      </c>
      <c r="C10" s="45"/>
      <c r="D10" s="24">
        <v>0</v>
      </c>
      <c r="E10" s="25">
        <v>0</v>
      </c>
      <c r="F10" s="25">
        <v>0</v>
      </c>
      <c r="G10" s="27">
        <v>0</v>
      </c>
      <c r="H10" s="28">
        <f t="shared" si="3"/>
        <v>0</v>
      </c>
    </row>
    <row r="11" spans="1:8" s="3" customFormat="1" ht="16.5" x14ac:dyDescent="0.25">
      <c r="A11" s="48"/>
      <c r="B11" s="23" t="s">
        <v>14</v>
      </c>
      <c r="C11" s="45"/>
      <c r="D11" s="24">
        <v>0</v>
      </c>
      <c r="E11" s="25">
        <v>0</v>
      </c>
      <c r="F11" s="25">
        <v>0</v>
      </c>
      <c r="G11" s="27">
        <v>0</v>
      </c>
      <c r="H11" s="28">
        <f t="shared" si="3"/>
        <v>0</v>
      </c>
    </row>
    <row r="12" spans="1:8" s="3" customFormat="1" ht="33" x14ac:dyDescent="0.25">
      <c r="A12" s="48"/>
      <c r="B12" s="23" t="s">
        <v>15</v>
      </c>
      <c r="C12" s="45"/>
      <c r="D12" s="24">
        <v>0</v>
      </c>
      <c r="E12" s="25">
        <v>0</v>
      </c>
      <c r="F12" s="25">
        <v>0</v>
      </c>
      <c r="G12" s="27">
        <v>0</v>
      </c>
      <c r="H12" s="28">
        <f t="shared" si="3"/>
        <v>0</v>
      </c>
    </row>
    <row r="13" spans="1:8" s="3" customFormat="1" ht="16.5" x14ac:dyDescent="0.25">
      <c r="A13" s="54"/>
      <c r="B13" s="23" t="s">
        <v>16</v>
      </c>
      <c r="C13" s="45"/>
      <c r="D13" s="24">
        <v>0</v>
      </c>
      <c r="E13" s="25">
        <v>0</v>
      </c>
      <c r="F13" s="25"/>
      <c r="G13" s="27">
        <v>0</v>
      </c>
      <c r="H13" s="29">
        <f t="shared" si="3"/>
        <v>0</v>
      </c>
    </row>
    <row r="14" spans="1:8" s="16" customFormat="1" ht="16.5" x14ac:dyDescent="0.25">
      <c r="A14" s="30">
        <v>2</v>
      </c>
      <c r="B14" s="31" t="s">
        <v>17</v>
      </c>
      <c r="C14" s="45" t="s">
        <v>10</v>
      </c>
      <c r="D14" s="32">
        <f>SUM(D15:D19)</f>
        <v>994252</v>
      </c>
      <c r="E14" s="33">
        <f t="shared" ref="E14:G14" si="4">SUM(E15:E19)</f>
        <v>0</v>
      </c>
      <c r="F14" s="33">
        <f t="shared" si="4"/>
        <v>6820271</v>
      </c>
      <c r="G14" s="33">
        <f t="shared" si="4"/>
        <v>760791</v>
      </c>
      <c r="H14" s="22">
        <f t="shared" si="3"/>
        <v>8575314</v>
      </c>
    </row>
    <row r="15" spans="1:8" s="3" customFormat="1" ht="16.5" x14ac:dyDescent="0.25">
      <c r="A15" s="47" t="s">
        <v>11</v>
      </c>
      <c r="B15" s="23" t="s">
        <v>12</v>
      </c>
      <c r="C15" s="45"/>
      <c r="D15" s="34">
        <f>814936+179316</f>
        <v>994252</v>
      </c>
      <c r="E15" s="26">
        <v>0</v>
      </c>
      <c r="F15" s="26">
        <f>936696+5632096</f>
        <v>6568792</v>
      </c>
      <c r="G15" s="26">
        <f>22160+425220</f>
        <v>447380</v>
      </c>
      <c r="H15" s="35">
        <f t="shared" si="3"/>
        <v>8010424</v>
      </c>
    </row>
    <row r="16" spans="1:8" s="3" customFormat="1" ht="16.5" x14ac:dyDescent="0.25">
      <c r="A16" s="48"/>
      <c r="B16" s="23" t="s">
        <v>13</v>
      </c>
      <c r="C16" s="45"/>
      <c r="D16" s="34">
        <v>0</v>
      </c>
      <c r="E16" s="26">
        <v>0</v>
      </c>
      <c r="F16" s="26">
        <v>0</v>
      </c>
      <c r="G16" s="26">
        <v>0</v>
      </c>
      <c r="H16" s="35">
        <f t="shared" si="3"/>
        <v>0</v>
      </c>
    </row>
    <row r="17" spans="1:9" s="3" customFormat="1" ht="16.5" x14ac:dyDescent="0.25">
      <c r="A17" s="48"/>
      <c r="B17" s="23" t="s">
        <v>14</v>
      </c>
      <c r="C17" s="45"/>
      <c r="D17" s="34">
        <v>0</v>
      </c>
      <c r="E17" s="26">
        <v>0</v>
      </c>
      <c r="F17" s="26">
        <v>0</v>
      </c>
      <c r="G17" s="26">
        <v>0</v>
      </c>
      <c r="H17" s="35">
        <f t="shared" si="3"/>
        <v>0</v>
      </c>
    </row>
    <row r="18" spans="1:9" s="3" customFormat="1" ht="33" x14ac:dyDescent="0.25">
      <c r="A18" s="48"/>
      <c r="B18" s="23" t="s">
        <v>15</v>
      </c>
      <c r="C18" s="45"/>
      <c r="D18" s="34">
        <v>0</v>
      </c>
      <c r="E18" s="26">
        <v>0</v>
      </c>
      <c r="F18" s="26">
        <v>0</v>
      </c>
      <c r="G18" s="26">
        <v>0</v>
      </c>
      <c r="H18" s="35">
        <f t="shared" si="3"/>
        <v>0</v>
      </c>
    </row>
    <row r="19" spans="1:9" s="3" customFormat="1" ht="16.5" x14ac:dyDescent="0.25">
      <c r="A19" s="54"/>
      <c r="B19" s="23" t="s">
        <v>16</v>
      </c>
      <c r="C19" s="45"/>
      <c r="D19" s="34">
        <v>0</v>
      </c>
      <c r="E19" s="26">
        <v>0</v>
      </c>
      <c r="F19" s="26">
        <f>143476+50064+44346+13593</f>
        <v>251479</v>
      </c>
      <c r="G19" s="26">
        <f>83053+29794+144665+55899</f>
        <v>313411</v>
      </c>
      <c r="H19" s="35">
        <f t="shared" si="3"/>
        <v>564890</v>
      </c>
    </row>
    <row r="20" spans="1:9" s="16" customFormat="1" ht="16.5" x14ac:dyDescent="0.25">
      <c r="A20" s="30">
        <v>3</v>
      </c>
      <c r="B20" s="31" t="s">
        <v>18</v>
      </c>
      <c r="C20" s="45" t="s">
        <v>10</v>
      </c>
      <c r="D20" s="32">
        <f>SUM(D21:D25)</f>
        <v>598416045</v>
      </c>
      <c r="E20" s="33">
        <f t="shared" ref="E20:G20" si="5">SUM(E21:E25)</f>
        <v>0</v>
      </c>
      <c r="F20" s="36">
        <f t="shared" si="5"/>
        <v>0</v>
      </c>
      <c r="G20" s="33">
        <f t="shared" si="5"/>
        <v>0</v>
      </c>
      <c r="H20" s="22">
        <f t="shared" si="3"/>
        <v>598416045</v>
      </c>
    </row>
    <row r="21" spans="1:9" s="3" customFormat="1" ht="16.5" x14ac:dyDescent="0.25">
      <c r="A21" s="47" t="s">
        <v>11</v>
      </c>
      <c r="B21" s="23" t="s">
        <v>12</v>
      </c>
      <c r="C21" s="45"/>
      <c r="D21" s="34">
        <f>14732405+583405820</f>
        <v>598138225</v>
      </c>
      <c r="E21" s="37">
        <v>0</v>
      </c>
      <c r="F21" s="37">
        <v>0</v>
      </c>
      <c r="G21" s="37">
        <v>0</v>
      </c>
      <c r="H21" s="28">
        <f t="shared" si="3"/>
        <v>598138225</v>
      </c>
    </row>
    <row r="22" spans="1:9" s="3" customFormat="1" ht="16.5" x14ac:dyDescent="0.25">
      <c r="A22" s="48"/>
      <c r="B22" s="23" t="s">
        <v>13</v>
      </c>
      <c r="C22" s="45"/>
      <c r="D22" s="38">
        <v>0</v>
      </c>
      <c r="E22" s="37">
        <v>0</v>
      </c>
      <c r="F22" s="37">
        <v>0</v>
      </c>
      <c r="G22" s="37">
        <v>0</v>
      </c>
      <c r="H22" s="28">
        <f t="shared" si="3"/>
        <v>0</v>
      </c>
    </row>
    <row r="23" spans="1:9" s="3" customFormat="1" ht="16.5" x14ac:dyDescent="0.25">
      <c r="A23" s="48"/>
      <c r="B23" s="23" t="s">
        <v>14</v>
      </c>
      <c r="C23" s="45"/>
      <c r="D23" s="38">
        <v>0</v>
      </c>
      <c r="E23" s="37">
        <v>0</v>
      </c>
      <c r="F23" s="37">
        <v>0</v>
      </c>
      <c r="G23" s="37">
        <v>0</v>
      </c>
      <c r="H23" s="28">
        <f t="shared" si="3"/>
        <v>0</v>
      </c>
    </row>
    <row r="24" spans="1:9" s="3" customFormat="1" ht="33" x14ac:dyDescent="0.25">
      <c r="A24" s="48"/>
      <c r="B24" s="23" t="s">
        <v>15</v>
      </c>
      <c r="C24" s="45"/>
      <c r="D24" s="38">
        <v>0</v>
      </c>
      <c r="E24" s="37">
        <v>0</v>
      </c>
      <c r="F24" s="37">
        <v>0</v>
      </c>
      <c r="G24" s="37">
        <v>0</v>
      </c>
      <c r="H24" s="28">
        <f t="shared" si="3"/>
        <v>0</v>
      </c>
    </row>
    <row r="25" spans="1:9" s="3" customFormat="1" ht="17.25" thickBot="1" x14ac:dyDescent="0.3">
      <c r="A25" s="49"/>
      <c r="B25" s="39" t="s">
        <v>16</v>
      </c>
      <c r="C25" s="46"/>
      <c r="D25" s="40">
        <f>214393+63427</f>
        <v>277820</v>
      </c>
      <c r="E25" s="41">
        <v>0</v>
      </c>
      <c r="F25" s="41">
        <v>0</v>
      </c>
      <c r="G25" s="41">
        <v>0</v>
      </c>
      <c r="H25" s="42">
        <f t="shared" si="3"/>
        <v>277820</v>
      </c>
      <c r="I25" s="43"/>
    </row>
    <row r="27" spans="1:9" x14ac:dyDescent="0.25">
      <c r="H27" s="2"/>
    </row>
    <row r="28" spans="1:9" x14ac:dyDescent="0.25">
      <c r="H28" s="2"/>
    </row>
    <row r="29" spans="1:9" ht="18.75" x14ac:dyDescent="0.3">
      <c r="G29" s="2"/>
      <c r="H29" s="2"/>
      <c r="I29" s="44"/>
    </row>
    <row r="32" spans="1:9" x14ac:dyDescent="0.25">
      <c r="G32" s="1"/>
    </row>
    <row r="37" spans="7:7" x14ac:dyDescent="0.25">
      <c r="G37" s="1"/>
    </row>
    <row r="41" spans="7:7" x14ac:dyDescent="0.25">
      <c r="G41" s="2"/>
    </row>
  </sheetData>
  <mergeCells count="14">
    <mergeCell ref="C20:C25"/>
    <mergeCell ref="A21:A25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 (20г)</vt:lpstr>
      <vt:lpstr>'октябрь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2012-11-09T04:52:58Z</dcterms:modified>
</cp:coreProperties>
</file>