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2720" windowHeight="11490"/>
  </bookViews>
  <sheets>
    <sheet name="апрель (20г)" sheetId="14" r:id="rId1"/>
  </sheets>
  <definedNames>
    <definedName name="_xlnm.Print_Area" localSheetId="0">'апрель (20г)'!$A$1:$H$24</definedName>
  </definedNames>
  <calcPr calcId="145621" iterate="1"/>
</workbook>
</file>

<file path=xl/calcChain.xml><?xml version="1.0" encoding="utf-8"?>
<calcChain xmlns="http://schemas.openxmlformats.org/spreadsheetml/2006/main">
  <c r="D24" i="14" l="1"/>
  <c r="D19" i="14" s="1"/>
  <c r="H19" i="14" s="1"/>
  <c r="H23" i="14"/>
  <c r="H22" i="14"/>
  <c r="H21" i="14"/>
  <c r="H20" i="14"/>
  <c r="D20" i="14"/>
  <c r="G19" i="14"/>
  <c r="F19" i="14"/>
  <c r="E19" i="14"/>
  <c r="G18" i="14"/>
  <c r="G13" i="14" s="1"/>
  <c r="F18" i="14"/>
  <c r="H17" i="14"/>
  <c r="H16" i="14"/>
  <c r="H15" i="14"/>
  <c r="G14" i="14"/>
  <c r="F14" i="14"/>
  <c r="D14" i="14"/>
  <c r="H14" i="14" s="1"/>
  <c r="F13" i="14"/>
  <c r="E13" i="14"/>
  <c r="H12" i="14"/>
  <c r="H11" i="14"/>
  <c r="H10" i="14"/>
  <c r="H9" i="14"/>
  <c r="H8" i="14"/>
  <c r="G7" i="14"/>
  <c r="F7" i="14"/>
  <c r="E7" i="14"/>
  <c r="D7" i="14"/>
  <c r="H7" i="14" s="1"/>
  <c r="H18" i="14" l="1"/>
  <c r="H24" i="14"/>
  <c r="D13" i="14"/>
  <c r="H13" i="14" s="1"/>
</calcChain>
</file>

<file path=xl/sharedStrings.xml><?xml version="1.0" encoding="utf-8"?>
<sst xmlns="http://schemas.openxmlformats.org/spreadsheetml/2006/main" count="54" uniqueCount="23">
  <si>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</si>
  <si>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</si>
  <si>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</si>
  <si>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</si>
  <si>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</si>
  <si>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</si>
  <si>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</si>
  <si>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</si>
  <si>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</si>
  <si>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Наименование организации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</si>
  <si>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</si>
  <si>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</si>
  <si>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</si>
  <si>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</si>
  <si>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</si>
  <si>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</si>
  <si>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</si>
  <si>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</si>
  <si>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</si>
  <si>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</si>
  <si>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>Договор от 29.04.2010 №ЭС-11/105</t>
  </si>
  <si>
    <t>Договор от 15.06.2011 №ЭС-11/111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</si>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</sst>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5">
    <xf numFmtId="0" fontId="0" fillId="0" borderId="0" xfId="0"/>
    <xf numFmtId="166" fontId="4" fillId="2" borderId="7" xfId="2" applyNumberFormat="1" applyFont="1" applyFill="1" applyBorder="1" applyAlignment="1">
      <alignment horizontal="center" vertical="center" wrapText="1"/>
    </xf>
    <xf numFmtId="166" fontId="5" fillId="2" borderId="7" xfId="2" applyNumberFormat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4" fontId="5" fillId="3" borderId="3" xfId="1" applyNumberFormat="1" applyFont="1" applyFill="1" applyBorder="1" applyAlignment="1">
      <alignment horizontal="left" vertical="center" wrapText="1"/>
    </xf>
    <xf numFmtId="167" fontId="5" fillId="3" borderId="3" xfId="1" applyNumberFormat="1" applyFont="1" applyFill="1" applyBorder="1" applyAlignment="1">
      <alignment horizontal="left" vertical="center" wrapText="1"/>
    </xf>
    <xf numFmtId="167" fontId="5" fillId="3" borderId="4" xfId="1" applyNumberFormat="1" applyFont="1" applyFill="1" applyBorder="1" applyAlignment="1">
      <alignment horizontal="left" vertical="center" wrapText="1"/>
    </xf>
    <xf numFmtId="0" fontId="4" fillId="3" borderId="8" xfId="1" applyFont="1" applyFill="1" applyBorder="1" applyAlignment="1">
      <alignment horizontal="center" vertical="center" wrapText="1"/>
    </xf>
    <xf numFmtId="4" fontId="5" fillId="3" borderId="8" xfId="1" applyNumberFormat="1" applyFont="1" applyFill="1" applyBorder="1" applyAlignment="1">
      <alignment horizontal="left" vertical="center" wrapText="1" indent="2"/>
    </xf>
    <xf numFmtId="168" fontId="4" fillId="3" borderId="8" xfId="2" applyNumberFormat="1" applyFont="1" applyFill="1" applyBorder="1" applyAlignment="1">
      <alignment vertical="center" wrapText="1"/>
    </xf>
    <xf numFmtId="168" fontId="5" fillId="3" borderId="8" xfId="2" applyNumberFormat="1" applyFont="1" applyFill="1" applyBorder="1" applyAlignment="1">
      <alignment vertical="center" wrapText="1"/>
    </xf>
    <xf numFmtId="4" fontId="4" fillId="5" borderId="8" xfId="1" applyNumberFormat="1" applyFont="1" applyFill="1" applyBorder="1" applyAlignment="1">
      <alignment horizontal="left" vertical="center" wrapText="1" indent="2"/>
    </xf>
    <xf numFmtId="167" fontId="4" fillId="5" borderId="8" xfId="2" applyNumberFormat="1" applyFont="1" applyFill="1" applyBorder="1" applyAlignment="1">
      <alignment vertical="center" wrapText="1"/>
    </xf>
    <xf numFmtId="168" fontId="4" fillId="5" borderId="8" xfId="2" applyNumberFormat="1" applyFont="1" applyFill="1" applyBorder="1" applyAlignment="1">
      <alignment vertical="center" wrapText="1"/>
    </xf>
    <xf numFmtId="167" fontId="4" fillId="5" borderId="8" xfId="2" applyNumberFormat="1" applyFont="1" applyFill="1" applyBorder="1" applyAlignment="1">
      <alignment horizontal="left" vertical="center" wrapText="1"/>
    </xf>
    <xf numFmtId="4" fontId="4" fillId="5" borderId="11" xfId="1" applyNumberFormat="1" applyFont="1" applyFill="1" applyBorder="1" applyAlignment="1">
      <alignment horizontal="left" vertical="center" wrapText="1" indent="2"/>
    </xf>
    <xf numFmtId="168" fontId="4" fillId="5" borderId="11" xfId="2" applyNumberFormat="1" applyFont="1" applyFill="1" applyBorder="1" applyAlignment="1">
      <alignment vertical="center" wrapText="1"/>
    </xf>
    <xf numFmtId="0" fontId="2" fillId="6" borderId="0" xfId="1" applyFont="1" applyFill="1" applyAlignment="1">
      <alignment vertical="center" wrapText="1"/>
    </xf>
    <xf numFmtId="0" fontId="6" fillId="6" borderId="0" xfId="1" applyFont="1" applyFill="1" applyAlignment="1">
      <alignment vertical="center" wrapText="1"/>
    </xf>
    <xf numFmtId="0" fontId="4" fillId="3" borderId="12" xfId="1" applyFont="1" applyFill="1" applyBorder="1" applyAlignment="1">
      <alignment horizontal="center" vertical="center" wrapText="1"/>
    </xf>
    <xf numFmtId="4" fontId="5" fillId="3" borderId="12" xfId="1" applyNumberFormat="1" applyFont="1" applyFill="1" applyBorder="1" applyAlignment="1">
      <alignment horizontal="left" vertical="center" wrapText="1" indent="2"/>
    </xf>
    <xf numFmtId="168" fontId="4" fillId="3" borderId="12" xfId="2" applyNumberFormat="1" applyFont="1" applyFill="1" applyBorder="1" applyAlignment="1">
      <alignment vertical="center" wrapText="1"/>
    </xf>
    <xf numFmtId="169" fontId="0" fillId="0" borderId="0" xfId="3" applyNumberFormat="1" applyFont="1"/>
    <xf numFmtId="168" fontId="5" fillId="3" borderId="1" xfId="2" applyNumberFormat="1" applyFont="1" applyFill="1" applyBorder="1" applyAlignment="1">
      <alignment vertical="center" wrapText="1"/>
    </xf>
    <xf numFmtId="168" fontId="5" fillId="3" borderId="10" xfId="2" applyNumberFormat="1" applyFont="1" applyFill="1" applyBorder="1" applyAlignment="1">
      <alignment vertical="center" wrapText="1"/>
    </xf>
    <xf numFmtId="168" fontId="4" fillId="3" borderId="1" xfId="2" applyNumberFormat="1" applyFont="1" applyFill="1" applyBorder="1" applyAlignment="1">
      <alignment vertical="center" wrapText="1"/>
    </xf>
    <xf numFmtId="168" fontId="5" fillId="5" borderId="8" xfId="2" applyNumberFormat="1" applyFont="1" applyFill="1" applyBorder="1" applyAlignment="1">
      <alignment vertical="center" wrapText="1"/>
    </xf>
    <xf numFmtId="168" fontId="5" fillId="5" borderId="10" xfId="2" applyNumberFormat="1" applyFont="1" applyFill="1" applyBorder="1" applyAlignment="1">
      <alignment vertical="center" wrapText="1"/>
    </xf>
    <xf numFmtId="168" fontId="0" fillId="0" borderId="0" xfId="0" applyNumberFormat="1"/>
    <xf numFmtId="168" fontId="2" fillId="6" borderId="0" xfId="1" applyNumberFormat="1" applyFont="1" applyFill="1" applyAlignment="1">
      <alignment vertical="center" wrapText="1"/>
    </xf>
    <xf numFmtId="0" fontId="0" fillId="7" borderId="0" xfId="0" applyFill="1"/>
    <xf numFmtId="169" fontId="8" fillId="6" borderId="0" xfId="3" applyNumberFormat="1" applyFont="1" applyFill="1" applyAlignment="1">
      <alignment vertical="center" wrapText="1"/>
    </xf>
    <xf numFmtId="168" fontId="4" fillId="5" borderId="8" xfId="2" applyNumberFormat="1" applyFont="1" applyFill="1" applyBorder="1" applyAlignment="1">
      <alignment horizontal="right" vertical="center" wrapText="1"/>
    </xf>
    <xf numFmtId="168" fontId="4" fillId="5" borderId="8" xfId="2" applyNumberFormat="1" applyFont="1" applyFill="1" applyBorder="1" applyAlignment="1">
      <alignment horizontal="center" vertical="center" wrapText="1"/>
    </xf>
    <xf numFmtId="168" fontId="4" fillId="5" borderId="11" xfId="2" applyNumberFormat="1" applyFont="1" applyFill="1" applyBorder="1" applyAlignment="1">
      <alignment horizontal="center" vertical="center" wrapText="1"/>
    </xf>
    <xf numFmtId="168" fontId="4" fillId="5" borderId="11" xfId="2" applyNumberFormat="1" applyFont="1" applyFill="1" applyBorder="1" applyAlignment="1">
      <alignment horizontal="right" vertical="center" wrapText="1"/>
    </xf>
    <xf numFmtId="168" fontId="4" fillId="3" borderId="8" xfId="2" applyNumberFormat="1" applyFont="1" applyFill="1" applyBorder="1" applyAlignment="1">
      <alignment horizontal="right" vertical="center" wrapText="1"/>
    </xf>
    <xf numFmtId="169" fontId="9" fillId="0" borderId="0" xfId="3" applyNumberFormat="1" applyFont="1"/>
    <xf numFmtId="0" fontId="4" fillId="4" borderId="7" xfId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textRotation="90" wrapText="1"/>
    </xf>
    <xf numFmtId="0" fontId="4" fillId="5" borderId="5" xfId="1" applyFont="1" applyFill="1" applyBorder="1" applyAlignment="1">
      <alignment horizontal="center" vertical="center" textRotation="90" wrapText="1"/>
    </xf>
    <xf numFmtId="0" fontId="4" fillId="5" borderId="10" xfId="1" applyFont="1" applyFill="1" applyBorder="1" applyAlignment="1">
      <alignment horizontal="center" vertical="center" textRotation="90" wrapText="1"/>
    </xf>
    <xf numFmtId="0" fontId="4" fillId="5" borderId="6" xfId="1" applyFont="1" applyFill="1" applyBorder="1" applyAlignment="1">
      <alignment horizontal="center" vertical="center" textRotation="90" wrapText="1"/>
    </xf>
    <xf numFmtId="4" fontId="5" fillId="3" borderId="2" xfId="1" applyNumberFormat="1" applyFont="1" applyFill="1" applyBorder="1" applyAlignment="1">
      <alignment horizontal="center" vertical="center" wrapText="1"/>
    </xf>
    <xf numFmtId="4" fontId="5" fillId="3" borderId="3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165" fontId="5" fillId="2" borderId="2" xfId="2" applyNumberFormat="1" applyFont="1" applyFill="1" applyBorder="1" applyAlignment="1">
      <alignment horizontal="center" vertical="center" wrapText="1"/>
    </xf>
    <xf numFmtId="165" fontId="5" fillId="2" borderId="3" xfId="2" applyNumberFormat="1" applyFont="1" applyFill="1" applyBorder="1" applyAlignment="1">
      <alignment horizontal="center" vertical="center" wrapText="1"/>
    </xf>
    <xf numFmtId="165" fontId="5" fillId="2" borderId="4" xfId="2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40"/>
  <sheetViews>
    <sheetView tabSelected="1" view="pageBreakPreview" zoomScale="70" zoomScaleNormal="70" zoomScaleSheetLayoutView="70" workbookViewId="0">
      <selection activeCell="F35" sqref="F35"/>
    </sheetView>
  </sheetViews>
  <sheetFormatPr defaultRowHeight="15" x14ac:dyDescent="0.25"/>
  <cols>
    <col min="2" max="2" width="66.28515625" customWidth="1"/>
    <col min="4" max="4" width="18" customWidth="1"/>
    <col min="6" max="6" width="19.140625" customWidth="1"/>
    <col min="7" max="7" width="17.42578125" customWidth="1"/>
    <col min="8" max="8" width="17.7109375" customWidth="1"/>
    <col min="10" max="10" width="47.140625" style="18" customWidth="1"/>
    <col min="13" max="13" width="36.42578125" customWidth="1"/>
  </cols>
  <sheetData>
    <row r="1" spans="1:10" ht="27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</row>
    <row r="2" spans="1:10" ht="34.5" customHeight="1" x14ac:dyDescent="0.25">
      <c r="A2" s="47"/>
      <c r="B2" s="47"/>
      <c r="C2" s="47"/>
      <c r="D2" s="47"/>
      <c r="E2" s="47"/>
      <c r="F2" s="47"/>
      <c r="G2" s="47"/>
      <c r="H2" s="47"/>
    </row>
    <row r="3" spans="1:10" ht="16.5" x14ac:dyDescent="0.25">
      <c r="A3" s="48" t="s">
        <v>1</v>
      </c>
      <c r="B3" s="50" t="s">
        <v>2</v>
      </c>
      <c r="C3" s="50" t="s">
        <v>3</v>
      </c>
      <c r="D3" s="52">
        <v>41000</v>
      </c>
      <c r="E3" s="53"/>
      <c r="F3" s="53"/>
      <c r="G3" s="53"/>
      <c r="H3" s="54"/>
    </row>
    <row r="4" spans="1:10" ht="16.5" x14ac:dyDescent="0.25">
      <c r="A4" s="49"/>
      <c r="B4" s="51"/>
      <c r="C4" s="51"/>
      <c r="D4" s="1" t="s">
        <v>4</v>
      </c>
      <c r="E4" s="1" t="s">
        <v>5</v>
      </c>
      <c r="F4" s="1" t="s">
        <v>6</v>
      </c>
      <c r="G4" s="1" t="s">
        <v>7</v>
      </c>
      <c r="H4" s="2" t="s">
        <v>8</v>
      </c>
    </row>
    <row r="5" spans="1:10" ht="16.5" x14ac:dyDescent="0.25">
      <c r="A5" s="4">
        <v>1</v>
      </c>
      <c r="B5" s="3">
        <v>2</v>
      </c>
      <c r="C5" s="3">
        <v>3</v>
      </c>
      <c r="D5" s="4">
        <v>4</v>
      </c>
      <c r="E5" s="4">
        <v>5</v>
      </c>
      <c r="F5" s="4">
        <v>6</v>
      </c>
      <c r="G5" s="4">
        <v>7</v>
      </c>
      <c r="H5" s="3">
        <v>8</v>
      </c>
      <c r="J5" s="19"/>
    </row>
    <row r="6" spans="1:10" ht="16.5" x14ac:dyDescent="0.25">
      <c r="A6" s="44" t="s">
        <v>9</v>
      </c>
      <c r="B6" s="45"/>
      <c r="C6" s="5"/>
      <c r="D6" s="6"/>
      <c r="E6" s="6"/>
      <c r="F6" s="6"/>
      <c r="G6" s="6"/>
      <c r="H6" s="7"/>
    </row>
    <row r="7" spans="1:10" ht="16.5" x14ac:dyDescent="0.25">
      <c r="A7" s="20">
        <v>1</v>
      </c>
      <c r="B7" s="21" t="s">
        <v>10</v>
      </c>
      <c r="C7" s="39" t="s">
        <v>11</v>
      </c>
      <c r="D7" s="22">
        <f>SUM(D8:D12)</f>
        <v>0</v>
      </c>
      <c r="E7" s="22">
        <f t="shared" ref="E7:G7" si="0">SUM(E8:E12)</f>
        <v>0</v>
      </c>
      <c r="F7" s="22">
        <f t="shared" si="0"/>
        <v>60170</v>
      </c>
      <c r="G7" s="26">
        <f t="shared" si="0"/>
        <v>0</v>
      </c>
      <c r="H7" s="24">
        <f>SUM(D7:G7)</f>
        <v>60170</v>
      </c>
    </row>
    <row r="8" spans="1:10" ht="16.5" x14ac:dyDescent="0.25">
      <c r="A8" s="40" t="s">
        <v>12</v>
      </c>
      <c r="B8" s="12" t="s">
        <v>13</v>
      </c>
      <c r="C8" s="39"/>
      <c r="D8" s="13">
        <v>0</v>
      </c>
      <c r="E8" s="13">
        <v>0</v>
      </c>
      <c r="F8" s="14">
        <v>60170</v>
      </c>
      <c r="G8" s="15">
        <v>0</v>
      </c>
      <c r="H8" s="27">
        <f t="shared" ref="H8:H24" si="1">SUM(D8:G8)</f>
        <v>60170</v>
      </c>
    </row>
    <row r="9" spans="1:10" ht="16.5" x14ac:dyDescent="0.25">
      <c r="A9" s="41"/>
      <c r="B9" s="12" t="s">
        <v>14</v>
      </c>
      <c r="C9" s="39"/>
      <c r="D9" s="13">
        <v>0</v>
      </c>
      <c r="E9" s="13">
        <v>0</v>
      </c>
      <c r="F9" s="13">
        <v>0</v>
      </c>
      <c r="G9" s="15">
        <v>0</v>
      </c>
      <c r="H9" s="27">
        <f t="shared" si="1"/>
        <v>0</v>
      </c>
    </row>
    <row r="10" spans="1:10" ht="16.5" x14ac:dyDescent="0.25">
      <c r="A10" s="41"/>
      <c r="B10" s="12" t="s">
        <v>15</v>
      </c>
      <c r="C10" s="39"/>
      <c r="D10" s="13">
        <v>0</v>
      </c>
      <c r="E10" s="13">
        <v>0</v>
      </c>
      <c r="F10" s="13">
        <v>0</v>
      </c>
      <c r="G10" s="15">
        <v>0</v>
      </c>
      <c r="H10" s="27">
        <f t="shared" si="1"/>
        <v>0</v>
      </c>
    </row>
    <row r="11" spans="1:10" ht="33" x14ac:dyDescent="0.25">
      <c r="A11" s="41"/>
      <c r="B11" s="12" t="s">
        <v>16</v>
      </c>
      <c r="C11" s="39"/>
      <c r="D11" s="13">
        <v>0</v>
      </c>
      <c r="E11" s="13">
        <v>0</v>
      </c>
      <c r="F11" s="13">
        <v>0</v>
      </c>
      <c r="G11" s="15">
        <v>0</v>
      </c>
      <c r="H11" s="27">
        <f t="shared" si="1"/>
        <v>0</v>
      </c>
    </row>
    <row r="12" spans="1:10" ht="16.5" x14ac:dyDescent="0.25">
      <c r="A12" s="42"/>
      <c r="B12" s="12" t="s">
        <v>17</v>
      </c>
      <c r="C12" s="39"/>
      <c r="D12" s="13">
        <v>0</v>
      </c>
      <c r="E12" s="13">
        <v>0</v>
      </c>
      <c r="F12" s="13"/>
      <c r="G12" s="15">
        <v>0</v>
      </c>
      <c r="H12" s="27">
        <f t="shared" si="1"/>
        <v>0</v>
      </c>
    </row>
    <row r="13" spans="1:10" ht="16.5" x14ac:dyDescent="0.25">
      <c r="A13" s="8">
        <v>2</v>
      </c>
      <c r="B13" s="9" t="s">
        <v>18</v>
      </c>
      <c r="C13" s="39" t="s">
        <v>11</v>
      </c>
      <c r="D13" s="10">
        <f>SUM(D14:D18)</f>
        <v>959330</v>
      </c>
      <c r="E13" s="10">
        <f t="shared" ref="E13:G13" si="2">SUM(E14:E18)</f>
        <v>0</v>
      </c>
      <c r="F13" s="10">
        <f t="shared" si="2"/>
        <v>6346582</v>
      </c>
      <c r="G13" s="10">
        <f t="shared" si="2"/>
        <v>728102</v>
      </c>
      <c r="H13" s="25">
        <f t="shared" si="1"/>
        <v>8034014</v>
      </c>
      <c r="J13" s="18" t="s">
        <v>21</v>
      </c>
    </row>
    <row r="14" spans="1:10" ht="16.5" x14ac:dyDescent="0.25">
      <c r="A14" s="40" t="s">
        <v>12</v>
      </c>
      <c r="B14" s="12" t="s">
        <v>13</v>
      </c>
      <c r="C14" s="39"/>
      <c r="D14" s="14">
        <f>751502+207828</f>
        <v>959330</v>
      </c>
      <c r="E14" s="14">
        <v>0</v>
      </c>
      <c r="F14" s="14">
        <f>910390+5209261</f>
        <v>6119651</v>
      </c>
      <c r="G14" s="14">
        <f>16994+414903</f>
        <v>431897</v>
      </c>
      <c r="H14" s="28">
        <f t="shared" si="1"/>
        <v>7510878</v>
      </c>
    </row>
    <row r="15" spans="1:10" ht="16.5" x14ac:dyDescent="0.25">
      <c r="A15" s="41"/>
      <c r="B15" s="12" t="s">
        <v>14</v>
      </c>
      <c r="C15" s="39"/>
      <c r="D15" s="14">
        <v>0</v>
      </c>
      <c r="E15" s="14">
        <v>0</v>
      </c>
      <c r="F15" s="14">
        <v>0</v>
      </c>
      <c r="G15" s="14">
        <v>0</v>
      </c>
      <c r="H15" s="28">
        <f t="shared" si="1"/>
        <v>0</v>
      </c>
      <c r="J15" s="30"/>
    </row>
    <row r="16" spans="1:10" ht="16.5" x14ac:dyDescent="0.25">
      <c r="A16" s="41"/>
      <c r="B16" s="12" t="s">
        <v>15</v>
      </c>
      <c r="C16" s="39"/>
      <c r="D16" s="14">
        <v>0</v>
      </c>
      <c r="E16" s="14">
        <v>0</v>
      </c>
      <c r="F16" s="14">
        <v>0</v>
      </c>
      <c r="G16" s="14">
        <v>0</v>
      </c>
      <c r="H16" s="28">
        <f t="shared" si="1"/>
        <v>0</v>
      </c>
    </row>
    <row r="17" spans="1:13" ht="33" x14ac:dyDescent="0.25">
      <c r="A17" s="41"/>
      <c r="B17" s="12" t="s">
        <v>16</v>
      </c>
      <c r="C17" s="39"/>
      <c r="D17" s="14">
        <v>0</v>
      </c>
      <c r="E17" s="14">
        <v>0</v>
      </c>
      <c r="F17" s="14">
        <v>0</v>
      </c>
      <c r="G17" s="14">
        <v>0</v>
      </c>
      <c r="H17" s="28">
        <f t="shared" si="1"/>
        <v>0</v>
      </c>
    </row>
    <row r="18" spans="1:13" ht="16.5" x14ac:dyDescent="0.25">
      <c r="A18" s="42"/>
      <c r="B18" s="12" t="s">
        <v>17</v>
      </c>
      <c r="C18" s="39"/>
      <c r="D18" s="14">
        <v>0</v>
      </c>
      <c r="E18" s="14">
        <v>0</v>
      </c>
      <c r="F18" s="14">
        <f>127779+45773+40916+12463</f>
        <v>226931</v>
      </c>
      <c r="G18" s="14">
        <f>74778+27920+137641+55866</f>
        <v>296205</v>
      </c>
      <c r="H18" s="28">
        <f t="shared" si="1"/>
        <v>523136</v>
      </c>
    </row>
    <row r="19" spans="1:13" ht="16.5" x14ac:dyDescent="0.25">
      <c r="A19" s="8">
        <v>3</v>
      </c>
      <c r="B19" s="9" t="s">
        <v>19</v>
      </c>
      <c r="C19" s="39" t="s">
        <v>11</v>
      </c>
      <c r="D19" s="10">
        <f>SUM(D20:D24)</f>
        <v>612014897</v>
      </c>
      <c r="E19" s="10">
        <f t="shared" ref="E19:G19" si="3">SUM(E20:E24)</f>
        <v>0</v>
      </c>
      <c r="F19" s="37">
        <f t="shared" si="3"/>
        <v>0</v>
      </c>
      <c r="G19" s="10">
        <f t="shared" si="3"/>
        <v>0</v>
      </c>
      <c r="H19" s="11">
        <f t="shared" si="1"/>
        <v>612014897</v>
      </c>
      <c r="J19" s="18" t="s">
        <v>20</v>
      </c>
    </row>
    <row r="20" spans="1:13" ht="16.5" x14ac:dyDescent="0.25">
      <c r="A20" s="40" t="s">
        <v>12</v>
      </c>
      <c r="B20" s="12" t="s">
        <v>13</v>
      </c>
      <c r="C20" s="39"/>
      <c r="D20" s="14">
        <f>8712356+603055238</f>
        <v>611767594</v>
      </c>
      <c r="E20" s="34" t="s">
        <v>22</v>
      </c>
      <c r="F20" s="33" t="s">
        <v>22</v>
      </c>
      <c r="G20" s="33" t="s">
        <v>22</v>
      </c>
      <c r="H20" s="27">
        <f t="shared" si="1"/>
        <v>611767594</v>
      </c>
    </row>
    <row r="21" spans="1:13" ht="16.5" x14ac:dyDescent="0.25">
      <c r="A21" s="41"/>
      <c r="B21" s="12" t="s">
        <v>14</v>
      </c>
      <c r="C21" s="39"/>
      <c r="D21" s="34" t="s">
        <v>22</v>
      </c>
      <c r="E21" s="34" t="s">
        <v>22</v>
      </c>
      <c r="F21" s="33" t="s">
        <v>22</v>
      </c>
      <c r="G21" s="33" t="s">
        <v>22</v>
      </c>
      <c r="H21" s="27">
        <f t="shared" si="1"/>
        <v>0</v>
      </c>
    </row>
    <row r="22" spans="1:13" ht="18.75" x14ac:dyDescent="0.3">
      <c r="A22" s="41"/>
      <c r="B22" s="12" t="s">
        <v>15</v>
      </c>
      <c r="C22" s="39"/>
      <c r="D22" s="34" t="s">
        <v>22</v>
      </c>
      <c r="E22" s="34" t="s">
        <v>22</v>
      </c>
      <c r="F22" s="33" t="s">
        <v>22</v>
      </c>
      <c r="G22" s="33" t="s">
        <v>22</v>
      </c>
      <c r="H22" s="27">
        <f t="shared" si="1"/>
        <v>0</v>
      </c>
      <c r="J22" s="32"/>
      <c r="M22" s="38"/>
    </row>
    <row r="23" spans="1:13" ht="33" x14ac:dyDescent="0.25">
      <c r="A23" s="41"/>
      <c r="B23" s="12" t="s">
        <v>16</v>
      </c>
      <c r="C23" s="39"/>
      <c r="D23" s="34" t="s">
        <v>22</v>
      </c>
      <c r="E23" s="34" t="s">
        <v>22</v>
      </c>
      <c r="F23" s="33" t="s">
        <v>22</v>
      </c>
      <c r="G23" s="33" t="s">
        <v>22</v>
      </c>
      <c r="H23" s="27">
        <f t="shared" si="1"/>
        <v>0</v>
      </c>
    </row>
    <row r="24" spans="1:13" ht="16.5" x14ac:dyDescent="0.25">
      <c r="A24" s="43"/>
      <c r="B24" s="16" t="s">
        <v>17</v>
      </c>
      <c r="C24" s="39"/>
      <c r="D24" s="17">
        <f>188680+58623</f>
        <v>247303</v>
      </c>
      <c r="E24" s="35" t="s">
        <v>22</v>
      </c>
      <c r="F24" s="36" t="s">
        <v>22</v>
      </c>
      <c r="G24" s="36" t="s">
        <v>22</v>
      </c>
      <c r="H24" s="27">
        <f t="shared" si="1"/>
        <v>247303</v>
      </c>
    </row>
    <row r="26" spans="1:13" x14ac:dyDescent="0.25">
      <c r="H26" s="29"/>
    </row>
    <row r="27" spans="1:13" x14ac:dyDescent="0.25">
      <c r="H27" s="29"/>
    </row>
    <row r="28" spans="1:13" x14ac:dyDescent="0.25">
      <c r="G28" s="29"/>
      <c r="H28" s="29"/>
    </row>
    <row r="29" spans="1:13" x14ac:dyDescent="0.25">
      <c r="I29" s="31"/>
    </row>
    <row r="33" spans="4:7" x14ac:dyDescent="0.25">
      <c r="D33" s="29"/>
      <c r="F33" s="29"/>
    </row>
    <row r="36" spans="4:7" x14ac:dyDescent="0.25">
      <c r="G36" s="23"/>
    </row>
    <row r="40" spans="4:7" x14ac:dyDescent="0.25">
      <c r="G40" s="29"/>
    </row>
  </sheetData>
  <mergeCells count="12">
    <mergeCell ref="C7:C12"/>
    <mergeCell ref="A8:A12"/>
    <mergeCell ref="C13:C18"/>
    <mergeCell ref="A14:A18"/>
    <mergeCell ref="C19:C24"/>
    <mergeCell ref="A20:A24"/>
    <mergeCell ref="A1:H2"/>
    <mergeCell ref="A3:A4"/>
    <mergeCell ref="B3:B4"/>
    <mergeCell ref="C3:C4"/>
    <mergeCell ref="D3:H3"/>
    <mergeCell ref="A6:B6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апрель (20г)</vt:lpstr>
      <vt:lpstr>'апрель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2012-05-10T08:49:27Z</dcterms:modified>
</cp:coreProperties>
</file>