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4915" windowHeight="10485" activeTab="1"/>
  </bookViews>
  <sheets>
    <sheet name="1 ЦК " sheetId="6" r:id="rId1"/>
    <sheet name="3 ЦК " sheetId="7" r:id="rId2"/>
    <sheet name="5 ЦК " sheetId="8" r:id="rId3"/>
    <sheet name="Потери " sheetId="9" r:id="rId4"/>
    <sheet name="3 ЦК (СЭС)" sheetId="5" r:id="rId5"/>
  </sheets>
  <externalReferences>
    <externalReference r:id="rId6"/>
  </externalReferences>
  <definedNames>
    <definedName name="_fio1" localSheetId="4">#REF!</definedName>
    <definedName name="_fio1">#REF!</definedName>
    <definedName name="_fio2" localSheetId="4">#REF!</definedName>
    <definedName name="_fio2">#REF!</definedName>
    <definedName name="_tst1" localSheetId="4">#REF!</definedName>
    <definedName name="_tst1">#REF!</definedName>
    <definedName name="_tst2">#REF!</definedName>
    <definedName name="_tst3">#REF!</definedName>
    <definedName name="_tst4">#REF!</definedName>
    <definedName name="_tst5">#REF!</definedName>
    <definedName name="ADDR_OC">#REF!</definedName>
    <definedName name="buyer">#REF!</definedName>
    <definedName name="buyer_adr">#REF!</definedName>
    <definedName name="buyer_dog">#REF!</definedName>
    <definedName name="buyer_innkpp">#REF!</definedName>
    <definedName name="CAPT">#REF!</definedName>
    <definedName name="cargo">#REF!</definedName>
    <definedName name="duties1">#REF!</definedName>
    <definedName name="duties2">#REF!</definedName>
    <definedName name="FOR_PERIOD">#REF!</definedName>
    <definedName name="gtp">#REF!</definedName>
    <definedName name="lv_auth1">#REF!</definedName>
    <definedName name="lv_auth2">#REF!</definedName>
    <definedName name="main_table">#REF!</definedName>
    <definedName name="n_4" localSheetId="4">{"","стоz","двестиz","тристаz","четырестаz","пятьсотz","шестьсотz","семьсотz","восемьсотz","девятьсотz"}</definedName>
    <definedName name="n_4">{"","стоz","двестиz","тристаz","четырестаz","пятьсотz","шестьсотz","семьсотz","восемьсотz","девятьсотz"}</definedName>
    <definedName name="n0">"000000000000"&amp;MID(1/2,2,1)&amp;"00"</definedName>
    <definedName name="n0x">IF([1]!n_3=1,[1]!n_2,[1]!n_3&amp;[1]!n_1)</definedName>
    <definedName name="n1x">IF([1]!n_3=1,[1]!n_2,[1]!n_3&amp;'[1]перевод цифр'!n_5)</definedName>
    <definedName name="NAME_OC" localSheetId="4">#REF!</definedName>
    <definedName name="NAME_OC">#REF!</definedName>
    <definedName name="number_schet" localSheetId="4">#REF!</definedName>
    <definedName name="number_schet">#REF!</definedName>
    <definedName name="PRICE_ТЭК" localSheetId="4">#REF!</definedName>
    <definedName name="PRICE_ТЭК">#REF!</definedName>
    <definedName name="RANGE">#REF!</definedName>
    <definedName name="seller">#REF!</definedName>
    <definedName name="seller_adr">#REF!</definedName>
    <definedName name="seller_innkpp">#REF!</definedName>
    <definedName name="seller_name">#REF!</definedName>
    <definedName name="spell_sum">#REF!</definedName>
    <definedName name="subjects">#REF!</definedName>
    <definedName name="subsum_table">#REF!</definedName>
    <definedName name="TM" localSheetId="4">#REF!</definedName>
    <definedName name="TM">#REF!</definedName>
    <definedName name="VKBEZ">#REF!</definedName>
    <definedName name="_xlnm.Database">#REF!</definedName>
    <definedName name="мил" localSheetId="4">{0,"овz";1,"z";2,"аz";5,"овz"}</definedName>
    <definedName name="мил">{0,"овz";1,"z";2,"аz";5,"овz"}</definedName>
    <definedName name="_xlnm.Print_Area" localSheetId="0">'1 ЦК '!$A$1:$F$43</definedName>
    <definedName name="_xlnm.Print_Area" localSheetId="1">'3 ЦК '!$A$1:$D$79</definedName>
    <definedName name="_xlnm.Print_Area" localSheetId="4">'3 ЦК (СЭС)'!$A$1:$Y$50</definedName>
    <definedName name="_xlnm.Print_Area" localSheetId="2">'5 ЦК '!$A$1:$F$27</definedName>
    <definedName name="_xlnm.Print_Area" localSheetId="3">'Потери '!$A$1:$J$8</definedName>
    <definedName name="тыс" localSheetId="4">{0,"тысячz";1,"тысячаz";2,"тысячиz";5,"тысячz"}</definedName>
    <definedName name="тыс">{0,"тысячz";1,"тысячаz";2,"тысячиz";5,"тысячz"}</definedName>
  </definedNames>
  <calcPr calcId="145621"/>
</workbook>
</file>

<file path=xl/calcChain.xml><?xml version="1.0" encoding="utf-8"?>
<calcChain xmlns="http://schemas.openxmlformats.org/spreadsheetml/2006/main">
  <c r="J8" i="9" l="1"/>
  <c r="J7" i="9"/>
  <c r="D26" i="8"/>
  <c r="F25" i="8"/>
  <c r="E25" i="8"/>
  <c r="E21" i="8" s="1"/>
  <c r="E15" i="8" s="1"/>
  <c r="E14" i="8" s="1"/>
  <c r="D25" i="8"/>
  <c r="E12" i="8"/>
  <c r="D12" i="8"/>
  <c r="E11" i="8"/>
  <c r="F11" i="8" s="1"/>
  <c r="F12" i="8" s="1"/>
  <c r="A4" i="8"/>
  <c r="A79" i="7"/>
  <c r="A78" i="7"/>
  <c r="D39" i="7"/>
  <c r="D37" i="7"/>
  <c r="D35" i="7"/>
  <c r="D31" i="7" s="1"/>
  <c r="D30" i="7" s="1"/>
  <c r="D23" i="7"/>
  <c r="D19" i="7" s="1"/>
  <c r="D15" i="7" s="1"/>
  <c r="D14" i="7" s="1"/>
  <c r="D21" i="7"/>
  <c r="A5" i="7"/>
  <c r="D39" i="6"/>
  <c r="E38" i="6"/>
  <c r="D38" i="6"/>
  <c r="D37" i="6" s="1"/>
  <c r="D33" i="6" s="1"/>
  <c r="D32" i="6" s="1"/>
  <c r="E37" i="6"/>
  <c r="E33" i="6" s="1"/>
  <c r="E32" i="6" s="1"/>
  <c r="G32" i="6" s="1"/>
  <c r="F19" i="6"/>
  <c r="F15" i="6" s="1"/>
  <c r="F14" i="6" s="1"/>
  <c r="E19" i="6"/>
  <c r="E15" i="6" s="1"/>
  <c r="E14" i="6" s="1"/>
  <c r="D19" i="6"/>
  <c r="D15" i="6"/>
  <c r="D14" i="6" s="1"/>
  <c r="G14" i="6" s="1"/>
  <c r="A5" i="6"/>
  <c r="D14" i="8" l="1"/>
  <c r="D15" i="8" s="1"/>
  <c r="D21" i="8" s="1"/>
  <c r="F14" i="8"/>
  <c r="F15" i="8" s="1"/>
  <c r="F21" i="8" s="1"/>
</calcChain>
</file>

<file path=xl/sharedStrings.xml><?xml version="1.0" encoding="utf-8"?>
<sst xmlns="http://schemas.openxmlformats.org/spreadsheetml/2006/main" count="222" uniqueCount="76">
  <si>
    <t>Нерегулируемые цены на электрическую энергию (мощность),</t>
  </si>
  <si>
    <t>поставляемую ООО "Сургутэнергосбыт"</t>
  </si>
  <si>
    <t xml:space="preserve">по договорам энергоснабжения </t>
  </si>
  <si>
    <t>1. Первая ценовая категория</t>
  </si>
  <si>
    <t xml:space="preserve">Нерегулируемые цены в зоне деятельности 
ГП ОАО "Тюменская энергосбытовая компания" </t>
  </si>
  <si>
    <t>№№ п/п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</si>
  <si>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</si>
  <si>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Единица                             измерения</t>
  </si>
  <si>
    <t>Уровень напряжения</t>
  </si>
  <si>
    <t>СН1</t>
  </si>
  <si>
    <t>СН2</t>
  </si>
  <si>
    <t>НН</t>
  </si>
  <si>
    <t>1</t>
  </si>
  <si>
    <t>Одноставочный тариф</t>
  </si>
  <si>
    <t>1.1</t>
  </si>
  <si>
    <t>ставка за энергию, в т.ч.</t>
  </si>
  <si>
    <t>руб./МВт*ч</t>
  </si>
  <si>
    <t>1.1.1</t>
  </si>
  <si>
    <t>средневзвешенная нерегулируемая цена на электрическую энергию (мощность)</t>
  </si>
  <si>
    <t>1.1.2</t>
  </si>
  <si>
    <t>плата за услуги, связанная с процессом снабжения электрической энергией (мощностью)</t>
  </si>
  <si>
    <t>Составляющие платы за услуги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</si>
  <si>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</si>
  <si>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</si>
  <si>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>Сбытовая надбавка ЭСК ООО "Сургутэнергосбыт"</t>
  </si>
  <si>
    <t>Сбытовая надбавка гарантирующего поставщика ОАО "Тюменская энергосбытовая компания"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</si>
  <si>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</si>
  <si>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Нерегулируемые цены в зоне деятельности  ГП ОАО "ЭК "Восток" </t>
  </si>
  <si>
    <t>Составляющие одноставочной платы за регулируемые услуги по ОАО "Тюменьэнергосбыт"</t>
  </si>
  <si>
    <t xml:space="preserve">Единые (котловые) тарифы на услуги по передаче электрической энергии, одноставочный тариф </t>
  </si>
  <si>
    <t>Сбытовая надбавка гарантирующего поставщика ЭСК ООО "Сургутэнергосбыт"</t>
  </si>
  <si>
    <t>2. Третья ценовая категория</t>
  </si>
  <si>
    <t>ВН</t>
  </si>
  <si>
    <t>СН-2</t>
  </si>
  <si>
    <t>3. Пятая ценовая категория</t>
  </si>
  <si>
    <t>Показатель                                                                             (цены указываются без НДС)</t>
  </si>
  <si>
    <t>Двухставочный тариф</t>
  </si>
  <si>
    <t>ставка за мощность, в т.ч.</t>
  </si>
  <si>
    <t>руб./МВт мес.</t>
  </si>
  <si>
    <t>средневзвешенная нерегулируемая цена на мощность</t>
  </si>
  <si>
    <t>1.2</t>
  </si>
  <si>
    <t>1.2.1</t>
  </si>
  <si>
    <t>средневзвешенная нерегулируемая цена на электрическую энергию</t>
  </si>
  <si>
    <t>1.2.2</t>
  </si>
  <si>
    <t>Величина платы за услуги, оказание которых неразрыво связано с процессом снабжения потребителей электрической энергией, цены (тарифы), котрые подлежат государственному регулированию и сбытовая надбавка энергосбытовой компании</t>
  </si>
  <si>
    <t>Наименование</t>
  </si>
  <si>
    <t>Одноставочная плата за услуги, связанная с процессом снабжения электрической энергией (мощностью)</t>
  </si>
  <si>
    <t xml:space="preserve">Двухставочный тариф на услуги по передаче электрической энергии, в т.ч. </t>
  </si>
  <si>
    <t>-ставка на содержание сетей</t>
  </si>
  <si>
    <t>руб./МВт.мес</t>
  </si>
  <si>
    <t>Показатели утвержденные решением РЭК №105 от 19.12.2014</t>
  </si>
  <si>
    <t>-ставка на оплату технологических потерь</t>
  </si>
  <si>
    <t xml:space="preserve">Сбытовая надбавка ООО "Сургутская энергосбытовая компания" </t>
  </si>
  <si>
    <t>Информация о расчёте нерегулируемой составляющей 
в ставке покупки потерь электроэнергии</t>
  </si>
  <si>
    <t>Показатель</t>
  </si>
  <si>
    <t>Ед.изм.</t>
  </si>
  <si>
    <t xml:space="preserve">Цена </t>
  </si>
  <si>
    <t>Цена на электроэнергию</t>
  </si>
  <si>
    <t>Средневзвешенная нерегулируемая цена на электрическую энергию (мощность)</t>
  </si>
  <si>
    <t>Величина платы за услуги, оказание которых неразрывно связано с процессом снабжения потребителей электрической энергией и цены (тарифы) на которые подлежат государственному регулированию и сбытовая надбавка энергосбытовой компании</t>
  </si>
  <si>
    <t>3. Третья ценовая категория</t>
  </si>
  <si>
    <t>Нерегулируемые цены в зоне деятельности ООО "Сургутэнергосбыт"</t>
  </si>
  <si>
    <t>1. Ставка за электрическую энергию, рублей/МВт*ч без НДС</t>
  </si>
  <si>
    <t>Дата</t>
  </si>
  <si>
    <t>Нерегулируемая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</si>
  <si>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2. Ставка за мощность, рублей/МВт в месяц без НДС</t>
  </si>
  <si>
    <t>Одноставочный тариф на услуги по передаче электрической энергии, рублей/МВт*ч без НДС</t>
  </si>
  <si>
    <r>
      <t xml:space="preserve"> на территории Тюменской области, ХМАО и ЯНАО в феврале 2016 года</t>
    </r>
    <r>
      <rPr>
        <sz val="14"/>
        <color indexed="8"/>
        <rFont val="Arial"/>
        <family val="2"/>
        <charset val="204"/>
      </rPr>
      <t xml:space="preserve"> (факт)                                                                                                                   </t>
    </r>
  </si>
  <si>
    <t>на территории Тюменской области, ХМАО и ЯНАО в марте 2016 года (прогноз)</t>
  </si>
  <si>
    <t xml:space="preserve">на территории Тюменской области, ХМАО и ЯНАО в феврале 2016 года (факт)                                                                                                                   </t>
  </si>
  <si>
    <t>СНI</t>
  </si>
  <si>
    <t>Сбытовая надбавка гарантирующего поставщика ОАО ЭК "ВОСТОК"</t>
  </si>
  <si>
    <t xml:space="preserve">Начальник </t>
  </si>
  <si>
    <t>планово-экономического отдела</t>
  </si>
  <si>
    <t>О.Ю.Стрельцова</t>
  </si>
  <si>
    <r>
      <rPr>
        <b/>
        <sz val="12"/>
        <color indexed="10"/>
        <rFont val="Arial"/>
        <family val="2"/>
        <charset val="204"/>
      </rPr>
      <t>феврале</t>
    </r>
    <r>
      <rPr>
        <b/>
        <sz val="12"/>
        <color indexed="8"/>
        <rFont val="Arial"/>
        <family val="2"/>
        <charset val="204"/>
      </rPr>
      <t xml:space="preserve"> 2016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</si>
</sst>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_-* #,##0.000_р_._-;\-* #,##0.000_р_._-;_-* &quot;-&quot;??_р_._-;_-@_-"/>
    <numFmt numFmtId="166" formatCode="#,##0.000"/>
    <numFmt numFmtId="167" formatCode="0.000"/>
    <numFmt numFmtId="168" formatCode="_-* #,##0_-;\-* #,##0_-;_-* &quot;-&quot;_-;_-@_-"/>
    <numFmt numFmtId="169" formatCode="_-* #,##0.00_-;\-* #,##0.00_-;_-* &quot;-&quot;??_-;_-@_-"/>
    <numFmt numFmtId="170" formatCode="_-&quot;Ј&quot;* #,##0_-;\-&quot;Ј&quot;* #,##0_-;_-&quot;Ј&quot;* &quot;-&quot;_-;_-@_-"/>
    <numFmt numFmtId="171" formatCode="_-&quot;Ј&quot;* #,##0.00_-;\-&quot;Ј&quot;* #,##0.00_-;_-&quot;Ј&quot;* &quot;-&quot;??_-;_-@_-"/>
    <numFmt numFmtId="172" formatCode="0.00_)"/>
    <numFmt numFmtId="173" formatCode="_(* #,##0.00_);_(* \(#,##0.00\);_(* &quot;-&quot;??_);_(@_)"/>
    <numFmt numFmtId="174" formatCode="_-* #,##0.000_р_._-;\-* #,##0.000_р_._-;_-* &quot;-&quot;???_р_._-;_-@_-"/>
  </numFmts>
  <fonts count="6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b/>
      <sz val="10"/>
      <name val="Arial Cyr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rgb="FF0070C0"/>
      <name val="Arial Cyr"/>
      <charset val="204"/>
    </font>
    <font>
      <sz val="13"/>
      <color theme="1"/>
      <name val="Arial"/>
      <family val="2"/>
      <charset val="204"/>
    </font>
    <font>
      <sz val="13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color indexed="10"/>
      <name val="Arial"/>
      <family val="2"/>
      <charset val="204"/>
    </font>
    <font>
      <b/>
      <sz val="11"/>
      <color indexed="8"/>
      <name val="Verdana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Verdana"/>
      <family val="2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2"/>
      <name val="Arial Cyr"/>
      <charset val="204"/>
    </font>
    <font>
      <sz val="10"/>
      <name val="Helv"/>
    </font>
    <font>
      <b/>
      <sz val="11"/>
      <color indexed="8"/>
      <name val="Calibri"/>
      <family val="2"/>
      <charset val="204"/>
    </font>
    <font>
      <sz val="10"/>
      <name val="Arial CYR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8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MS Sans Serif"/>
      <family val="2"/>
      <charset val="204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11"/>
      <color indexed="47"/>
      <name val="Calibri"/>
      <family val="2"/>
      <charset val="204"/>
    </font>
    <font>
      <sz val="14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9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</borders>
  <cellStyleXfs count="435">
    <xf numFmtId="0" fontId="0" fillId="0" borderId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0" fontId="6" fillId="0" borderId="0"/>
    <xf numFmtId="44" fontId="4" fillId="0" borderId="0" applyFont="0" applyFill="0" applyBorder="0" applyAlignment="0" applyProtection="0"/>
    <xf numFmtId="0" fontId="25" fillId="0" borderId="0"/>
    <xf numFmtId="0" fontId="26" fillId="0" borderId="77" applyNumberFormat="0" applyFill="0" applyAlignment="0" applyProtection="0"/>
    <xf numFmtId="0" fontId="4" fillId="0" borderId="0"/>
    <xf numFmtId="0" fontId="4" fillId="0" borderId="0"/>
    <xf numFmtId="0" fontId="27" fillId="0" borderId="0"/>
    <xf numFmtId="0" fontId="27" fillId="0" borderId="0"/>
    <xf numFmtId="4" fontId="28" fillId="0" borderId="0">
      <alignment vertical="center"/>
    </xf>
    <xf numFmtId="0" fontId="25" fillId="0" borderId="0"/>
    <xf numFmtId="0" fontId="27" fillId="0" borderId="0"/>
    <xf numFmtId="4" fontId="28" fillId="0" borderId="0">
      <alignment vertical="center"/>
    </xf>
    <xf numFmtId="0" fontId="29" fillId="0" borderId="0"/>
    <xf numFmtId="0" fontId="27" fillId="0" borderId="0"/>
    <xf numFmtId="0" fontId="27" fillId="0" borderId="0"/>
    <xf numFmtId="0" fontId="29" fillId="0" borderId="0"/>
    <xf numFmtId="0" fontId="27" fillId="0" borderId="0"/>
    <xf numFmtId="0" fontId="27" fillId="0" borderId="0"/>
    <xf numFmtId="4" fontId="28" fillId="0" borderId="0">
      <alignment vertical="center"/>
    </xf>
    <xf numFmtId="0" fontId="25" fillId="0" borderId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27" fillId="0" borderId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38" fontId="31" fillId="19" borderId="0" applyNumberFormat="0" applyBorder="0" applyAlignment="0" applyProtection="0"/>
    <xf numFmtId="10" fontId="31" fillId="20" borderId="15" applyNumberFormat="0" applyBorder="0" applyAlignment="0" applyProtection="0"/>
    <xf numFmtId="37" fontId="32" fillId="0" borderId="0"/>
    <xf numFmtId="37" fontId="32" fillId="0" borderId="0"/>
    <xf numFmtId="37" fontId="32" fillId="0" borderId="0"/>
    <xf numFmtId="0" fontId="4" fillId="0" borderId="0"/>
    <xf numFmtId="172" fontId="33" fillId="0" borderId="0"/>
    <xf numFmtId="1" fontId="4" fillId="0" borderId="0">
      <alignment horizontal="right"/>
    </xf>
    <xf numFmtId="0" fontId="25" fillId="0" borderId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24" borderId="0" applyNumberFormat="0" applyBorder="0" applyAlignment="0" applyProtection="0"/>
    <xf numFmtId="0" fontId="34" fillId="10" borderId="78" applyNumberFormat="0" applyAlignment="0" applyProtection="0"/>
    <xf numFmtId="0" fontId="35" fillId="25" borderId="79" applyNumberFormat="0" applyAlignment="0" applyProtection="0"/>
    <xf numFmtId="0" fontId="36" fillId="25" borderId="78" applyNumberFormat="0" applyAlignment="0" applyProtection="0"/>
    <xf numFmtId="0" fontId="37" fillId="0" borderId="0" applyNumberFormat="0" applyFill="0" applyBorder="0" applyAlignment="0" applyProtection="0">
      <alignment vertical="top"/>
      <protection locked="0"/>
    </xf>
    <xf numFmtId="0" fontId="3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26" fillId="0" borderId="80" applyNumberFormat="0" applyFill="0" applyAlignment="0" applyProtection="0"/>
    <xf numFmtId="0" fontId="39" fillId="7" borderId="0" applyNumberFormat="0" applyBorder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6" fillId="26" borderId="81" applyNumberFormat="0" applyFont="0" applyAlignment="0" applyProtection="0"/>
    <xf numFmtId="0" fontId="42" fillId="0" borderId="0"/>
    <xf numFmtId="0" fontId="43" fillId="0" borderId="82" applyNumberFormat="0" applyFill="0" applyAlignment="0" applyProtection="0"/>
    <xf numFmtId="0" fontId="44" fillId="6" borderId="0" applyNumberFormat="0" applyBorder="0" applyAlignment="0" applyProtection="0"/>
    <xf numFmtId="0" fontId="39" fillId="7" borderId="0" applyNumberFormat="0" applyBorder="0" applyAlignment="0" applyProtection="0"/>
    <xf numFmtId="0" fontId="45" fillId="27" borderId="83" applyNumberFormat="0" applyAlignment="0" applyProtection="0"/>
    <xf numFmtId="0" fontId="46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3" fillId="26" borderId="81" applyNumberFormat="0" applyFont="0" applyAlignment="0" applyProtection="0"/>
    <xf numFmtId="0" fontId="47" fillId="28" borderId="0" applyNumberFormat="0" applyBorder="0" applyAlignment="0" applyProtection="0"/>
    <xf numFmtId="0" fontId="42" fillId="0" borderId="0"/>
    <xf numFmtId="0" fontId="13" fillId="26" borderId="81" applyNumberFormat="0" applyFont="0" applyAlignment="0" applyProtection="0"/>
    <xf numFmtId="0" fontId="42" fillId="0" borderId="0"/>
    <xf numFmtId="0" fontId="42" fillId="0" borderId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4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3" fillId="0" borderId="82" applyNumberFormat="0" applyFill="0" applyAlignment="0" applyProtection="0"/>
    <xf numFmtId="0" fontId="4" fillId="0" borderId="0"/>
    <xf numFmtId="0" fontId="48" fillId="27" borderId="83" applyNumberFormat="0" applyAlignment="0" applyProtection="0"/>
    <xf numFmtId="0" fontId="40" fillId="0" borderId="0" applyNumberFormat="0" applyFill="0" applyBorder="0" applyAlignment="0" applyProtection="0"/>
    <xf numFmtId="0" fontId="49" fillId="0" borderId="84" applyNumberFormat="0" applyFill="0" applyAlignment="0" applyProtection="0"/>
    <xf numFmtId="0" fontId="50" fillId="0" borderId="85" applyNumberFormat="0" applyFill="0" applyAlignment="0" applyProtection="0"/>
    <xf numFmtId="0" fontId="51" fillId="0" borderId="86" applyNumberFormat="0" applyFill="0" applyAlignment="0" applyProtection="0"/>
    <xf numFmtId="0" fontId="51" fillId="0" borderId="0" applyNumberFormat="0" applyFill="0" applyBorder="0" applyAlignment="0" applyProtection="0"/>
    <xf numFmtId="0" fontId="26" fillId="0" borderId="77" applyNumberFormat="0" applyFill="0" applyAlignment="0" applyProtection="0"/>
    <xf numFmtId="0" fontId="48" fillId="27" borderId="83" applyNumberFormat="0" applyAlignment="0" applyProtection="0"/>
    <xf numFmtId="0" fontId="52" fillId="0" borderId="0" applyNumberFormat="0" applyFill="0" applyBorder="0" applyAlignment="0" applyProtection="0"/>
    <xf numFmtId="0" fontId="47" fillId="28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 applyNumberFormat="0"/>
    <xf numFmtId="0" fontId="6" fillId="0" borderId="0"/>
    <xf numFmtId="0" fontId="6" fillId="0" borderId="0"/>
    <xf numFmtId="0" fontId="6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/>
    <xf numFmtId="0" fontId="53" fillId="0" borderId="0"/>
    <xf numFmtId="0" fontId="6" fillId="0" borderId="0"/>
    <xf numFmtId="0" fontId="6" fillId="0" borderId="0" applyNumberFormat="0"/>
    <xf numFmtId="0" fontId="53" fillId="0" borderId="0"/>
    <xf numFmtId="0" fontId="54" fillId="0" borderId="0"/>
    <xf numFmtId="0" fontId="29" fillId="0" borderId="0" applyNumberFormat="0" applyFill="0" applyBorder="0" applyAlignment="0" applyProtection="0"/>
    <xf numFmtId="0" fontId="1" fillId="0" borderId="0"/>
    <xf numFmtId="0" fontId="1" fillId="0" borderId="0"/>
    <xf numFmtId="0" fontId="29" fillId="0" borderId="0" applyNumberFormat="0" applyFill="0" applyBorder="0" applyAlignment="0" applyProtection="0"/>
    <xf numFmtId="0" fontId="1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55" fillId="0" borderId="0"/>
    <xf numFmtId="0" fontId="13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6" fillId="0" borderId="0" applyNumberFormat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 applyNumberFormat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13" fillId="0" borderId="0"/>
    <xf numFmtId="0" fontId="4" fillId="0" borderId="0"/>
    <xf numFmtId="0" fontId="6" fillId="0" borderId="0" applyNumberFormat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55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6" fillId="0" borderId="0" applyNumberFormat="0"/>
    <xf numFmtId="0" fontId="1" fillId="0" borderId="0"/>
    <xf numFmtId="0" fontId="6" fillId="0" borderId="0" applyNumberFormat="0"/>
    <xf numFmtId="0" fontId="6" fillId="0" borderId="0" applyNumberFormat="0"/>
    <xf numFmtId="0" fontId="6" fillId="0" borderId="0" applyNumberFormat="0"/>
    <xf numFmtId="0" fontId="13" fillId="0" borderId="0"/>
    <xf numFmtId="0" fontId="4" fillId="0" borderId="0"/>
    <xf numFmtId="0" fontId="6" fillId="0" borderId="0"/>
    <xf numFmtId="0" fontId="6" fillId="0" borderId="0" applyNumberFormat="0"/>
    <xf numFmtId="0" fontId="1" fillId="0" borderId="0"/>
    <xf numFmtId="0" fontId="1" fillId="0" borderId="0"/>
    <xf numFmtId="0" fontId="1" fillId="0" borderId="0"/>
    <xf numFmtId="0" fontId="4" fillId="0" borderId="0"/>
    <xf numFmtId="0" fontId="15" fillId="0" borderId="0"/>
    <xf numFmtId="0" fontId="6" fillId="0" borderId="0"/>
    <xf numFmtId="0" fontId="31" fillId="0" borderId="0"/>
    <xf numFmtId="0" fontId="1" fillId="0" borderId="0"/>
    <xf numFmtId="0" fontId="6" fillId="0" borderId="0"/>
    <xf numFmtId="0" fontId="53" fillId="0" borderId="0"/>
    <xf numFmtId="0" fontId="1" fillId="0" borderId="0"/>
    <xf numFmtId="0" fontId="53" fillId="0" borderId="0"/>
    <xf numFmtId="0" fontId="6" fillId="0" borderId="0"/>
    <xf numFmtId="0" fontId="53" fillId="0" borderId="0"/>
    <xf numFmtId="0" fontId="6" fillId="0" borderId="0"/>
    <xf numFmtId="0" fontId="44" fillId="6" borderId="0" applyNumberFormat="0" applyBorder="0" applyAlignment="0" applyProtection="0"/>
    <xf numFmtId="0" fontId="41" fillId="0" borderId="0" applyNumberFormat="0" applyFill="0" applyBorder="0" applyAlignment="0" applyProtection="0"/>
    <xf numFmtId="0" fontId="4" fillId="26" borderId="81" applyNumberFormat="0" applyFont="0" applyAlignment="0" applyProtection="0"/>
    <xf numFmtId="0" fontId="6" fillId="26" borderId="81" applyNumberFormat="0" applyFont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3" fillId="0" borderId="82" applyNumberFormat="0" applyFill="0" applyAlignment="0" applyProtection="0"/>
    <xf numFmtId="0" fontId="6" fillId="0" borderId="0"/>
    <xf numFmtId="0" fontId="25" fillId="0" borderId="0"/>
    <xf numFmtId="0" fontId="6" fillId="0" borderId="0"/>
    <xf numFmtId="0" fontId="6" fillId="0" borderId="0"/>
    <xf numFmtId="0" fontId="27" fillId="0" borderId="0"/>
    <xf numFmtId="0" fontId="25" fillId="0" borderId="0"/>
    <xf numFmtId="0" fontId="27" fillId="0" borderId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56" fillId="17" borderId="0" applyNumberFormat="0" applyBorder="0" applyAlignment="0" applyProtection="0"/>
    <xf numFmtId="0" fontId="56" fillId="12" borderId="0" applyNumberFormat="0" applyBorder="0" applyAlignment="0" applyProtection="0"/>
    <xf numFmtId="0" fontId="56" fillId="28" borderId="0" applyNumberFormat="0" applyBorder="0" applyAlignment="0" applyProtection="0"/>
    <xf numFmtId="0" fontId="56" fillId="25" borderId="0" applyNumberFormat="0" applyBorder="0" applyAlignment="0" applyProtection="0"/>
    <xf numFmtId="0" fontId="56" fillId="17" borderId="0" applyNumberFormat="0" applyBorder="0" applyAlignment="0" applyProtection="0"/>
    <xf numFmtId="0" fontId="56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40" fillId="0" borderId="0" applyNumberForma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39" fillId="7" borderId="0" applyNumberFormat="0" applyBorder="0" applyAlignment="0" applyProtection="0"/>
    <xf numFmtId="0" fontId="26" fillId="0" borderId="77" applyNumberFormat="0" applyFill="0" applyAlignment="0" applyProtection="0"/>
    <xf numFmtId="0" fontId="30" fillId="21" borderId="0" applyNumberFormat="0" applyBorder="0" applyAlignment="0" applyProtection="0"/>
    <xf numFmtId="0" fontId="26" fillId="0" borderId="77" applyNumberFormat="0" applyFill="0" applyAlignment="0" applyProtection="0"/>
    <xf numFmtId="0" fontId="35" fillId="25" borderId="79" applyNumberFormat="0" applyAlignment="0" applyProtection="0"/>
    <xf numFmtId="0" fontId="4" fillId="0" borderId="0"/>
    <xf numFmtId="0" fontId="4" fillId="0" borderId="0"/>
    <xf numFmtId="0" fontId="44" fillId="6" borderId="0" applyNumberFormat="0" applyBorder="0" applyAlignment="0" applyProtection="0"/>
    <xf numFmtId="0" fontId="30" fillId="22" borderId="0" applyNumberFormat="0" applyBorder="0" applyAlignment="0" applyProtection="0"/>
    <xf numFmtId="0" fontId="39" fillId="7" borderId="0" applyNumberFormat="0" applyBorder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13" fillId="26" borderId="81" applyNumberFormat="0" applyFont="0" applyAlignment="0" applyProtection="0"/>
    <xf numFmtId="0" fontId="6" fillId="0" borderId="0"/>
    <xf numFmtId="0" fontId="6" fillId="26" borderId="81" applyNumberFormat="0" applyFont="0" applyAlignment="0" applyProtection="0"/>
    <xf numFmtId="0" fontId="51" fillId="0" borderId="86" applyNumberFormat="0" applyFill="0" applyAlignment="0" applyProtection="0"/>
    <xf numFmtId="0" fontId="6" fillId="0" borderId="0"/>
    <xf numFmtId="43" fontId="13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0" borderId="0"/>
    <xf numFmtId="0" fontId="13" fillId="0" borderId="0"/>
    <xf numFmtId="43" fontId="6" fillId="0" borderId="0" applyFont="0" applyFill="0" applyBorder="0" applyAlignment="0" applyProtection="0"/>
    <xf numFmtId="0" fontId="43" fillId="0" borderId="82" applyNumberFormat="0" applyFill="0" applyAlignment="0" applyProtection="0"/>
    <xf numFmtId="0" fontId="43" fillId="0" borderId="82" applyNumberFormat="0" applyFill="0" applyAlignment="0" applyProtection="0"/>
    <xf numFmtId="0" fontId="48" fillId="27" borderId="83" applyNumberFormat="0" applyAlignment="0" applyProtection="0"/>
    <xf numFmtId="0" fontId="48" fillId="27" borderId="83" applyNumberFormat="0" applyAlignment="0" applyProtection="0"/>
    <xf numFmtId="0" fontId="40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0" fillId="0" borderId="0" applyNumberFormat="0" applyFill="0" applyBorder="0" applyAlignment="0" applyProtection="0"/>
    <xf numFmtId="0" fontId="47" fillId="28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56" fillId="10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3" fillId="0" borderId="82" applyNumberFormat="0" applyFill="0" applyAlignment="0" applyProtection="0"/>
    <xf numFmtId="0" fontId="45" fillId="27" borderId="83" applyNumberFormat="0" applyAlignment="0" applyProtection="0"/>
    <xf numFmtId="0" fontId="40" fillId="0" borderId="0" applyNumberFormat="0" applyFill="0" applyBorder="0" applyAlignment="0" applyProtection="0"/>
    <xf numFmtId="0" fontId="13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08">
    <xf numFmtId="0" fontId="0" fillId="0" borderId="0" xfId="0"/>
    <xf numFmtId="164" fontId="2" fillId="0" borderId="0" xfId="0" applyNumberFormat="1" applyFont="1" applyFill="1"/>
    <xf numFmtId="49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49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/>
    <xf numFmtId="49" fontId="2" fillId="0" borderId="0" xfId="0" applyNumberFormat="1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165" fontId="5" fillId="0" borderId="15" xfId="1" applyNumberFormat="1" applyFont="1" applyFill="1" applyBorder="1" applyAlignment="1">
      <alignment horizontal="center" vertical="center"/>
    </xf>
    <xf numFmtId="165" fontId="5" fillId="0" borderId="16" xfId="1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/>
    </xf>
    <xf numFmtId="165" fontId="4" fillId="0" borderId="19" xfId="1" applyNumberFormat="1" applyFont="1" applyFill="1" applyBorder="1" applyAlignment="1">
      <alignment horizontal="center" vertical="center"/>
    </xf>
    <xf numFmtId="165" fontId="4" fillId="0" borderId="20" xfId="1" applyNumberFormat="1" applyFont="1" applyFill="1" applyBorder="1" applyAlignment="1">
      <alignment horizontal="center" vertical="center"/>
    </xf>
    <xf numFmtId="166" fontId="4" fillId="0" borderId="0" xfId="0" applyNumberFormat="1" applyFont="1" applyFill="1"/>
    <xf numFmtId="49" fontId="4" fillId="0" borderId="7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165" fontId="4" fillId="0" borderId="21" xfId="1" applyNumberFormat="1" applyFont="1" applyFill="1" applyBorder="1" applyAlignment="1">
      <alignment horizontal="center" vertical="center"/>
    </xf>
    <xf numFmtId="165" fontId="4" fillId="0" borderId="22" xfId="1" applyNumberFormat="1" applyFont="1" applyFill="1" applyBorder="1" applyAlignment="1">
      <alignment horizontal="center" vertical="center"/>
    </xf>
    <xf numFmtId="164" fontId="4" fillId="0" borderId="0" xfId="0" applyNumberFormat="1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5" fillId="2" borderId="2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165" fontId="5" fillId="2" borderId="30" xfId="1" applyNumberFormat="1" applyFont="1" applyFill="1" applyBorder="1" applyAlignment="1">
      <alignment horizontal="center" vertical="center"/>
    </xf>
    <xf numFmtId="165" fontId="5" fillId="2" borderId="31" xfId="1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165" fontId="4" fillId="2" borderId="19" xfId="1" applyNumberFormat="1" applyFont="1" applyFill="1" applyBorder="1" applyAlignment="1">
      <alignment horizontal="center"/>
    </xf>
    <xf numFmtId="43" fontId="4" fillId="2" borderId="20" xfId="1" applyFont="1" applyFill="1" applyBorder="1"/>
    <xf numFmtId="165" fontId="6" fillId="0" borderId="0" xfId="1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167" fontId="5" fillId="2" borderId="32" xfId="1" applyNumberFormat="1" applyFont="1" applyFill="1" applyBorder="1" applyAlignment="1">
      <alignment vertical="center"/>
    </xf>
    <xf numFmtId="167" fontId="5" fillId="2" borderId="33" xfId="1" applyNumberFormat="1" applyFont="1" applyFill="1" applyBorder="1" applyAlignment="1">
      <alignment vertical="center"/>
    </xf>
    <xf numFmtId="167" fontId="5" fillId="2" borderId="34" xfId="1" applyNumberFormat="1" applyFont="1" applyFill="1" applyBorder="1" applyAlignment="1">
      <alignment vertical="center"/>
    </xf>
    <xf numFmtId="167" fontId="9" fillId="3" borderId="32" xfId="0" applyNumberFormat="1" applyFont="1" applyFill="1" applyBorder="1" applyAlignment="1">
      <alignment vertical="center"/>
    </xf>
    <xf numFmtId="167" fontId="9" fillId="3" borderId="33" xfId="0" applyNumberFormat="1" applyFont="1" applyFill="1" applyBorder="1" applyAlignment="1">
      <alignment vertical="center"/>
    </xf>
    <xf numFmtId="167" fontId="9" fillId="3" borderId="34" xfId="0" applyNumberFormat="1" applyFont="1" applyFill="1" applyBorder="1" applyAlignment="1">
      <alignment vertical="center"/>
    </xf>
    <xf numFmtId="0" fontId="4" fillId="2" borderId="36" xfId="0" applyFont="1" applyFill="1" applyBorder="1" applyAlignment="1">
      <alignment horizontal="center" vertical="center"/>
    </xf>
    <xf numFmtId="167" fontId="10" fillId="2" borderId="9" xfId="0" applyNumberFormat="1" applyFont="1" applyFill="1" applyBorder="1" applyAlignment="1">
      <alignment vertical="center"/>
    </xf>
    <xf numFmtId="167" fontId="10" fillId="2" borderId="37" xfId="0" applyNumberFormat="1" applyFont="1" applyFill="1" applyBorder="1" applyAlignment="1">
      <alignment vertical="center"/>
    </xf>
    <xf numFmtId="167" fontId="10" fillId="2" borderId="38" xfId="0" applyNumberFormat="1" applyFont="1" applyFill="1" applyBorder="1" applyAlignment="1">
      <alignment vertical="center"/>
    </xf>
    <xf numFmtId="165" fontId="1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 applyBorder="1"/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166" fontId="5" fillId="0" borderId="15" xfId="0" applyNumberFormat="1" applyFont="1" applyFill="1" applyBorder="1" applyAlignment="1">
      <alignment horizontal="center" vertical="center"/>
    </xf>
    <xf numFmtId="166" fontId="5" fillId="0" borderId="16" xfId="0" applyNumberFormat="1" applyFont="1" applyFill="1" applyBorder="1" applyAlignment="1">
      <alignment horizontal="center" vertical="center"/>
    </xf>
    <xf numFmtId="166" fontId="11" fillId="0" borderId="15" xfId="0" applyNumberFormat="1" applyFont="1" applyFill="1" applyBorder="1" applyAlignment="1">
      <alignment horizontal="center" vertical="center"/>
    </xf>
    <xf numFmtId="166" fontId="11" fillId="0" borderId="16" xfId="0" applyNumberFormat="1" applyFont="1" applyFill="1" applyBorder="1" applyAlignment="1">
      <alignment horizontal="center" vertical="center"/>
    </xf>
    <xf numFmtId="166" fontId="11" fillId="0" borderId="36" xfId="0" applyNumberFormat="1" applyFont="1" applyFill="1" applyBorder="1" applyAlignment="1">
      <alignment horizontal="center" vertical="center"/>
    </xf>
    <xf numFmtId="166" fontId="11" fillId="0" borderId="1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165" fontId="5" fillId="2" borderId="36" xfId="1" applyNumberFormat="1" applyFont="1" applyFill="1" applyBorder="1" applyAlignment="1">
      <alignment horizontal="center" vertical="center"/>
    </xf>
    <xf numFmtId="165" fontId="5" fillId="2" borderId="10" xfId="1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166" fontId="4" fillId="2" borderId="15" xfId="2" applyNumberFormat="1" applyFont="1" applyFill="1" applyBorder="1" applyAlignment="1">
      <alignment horizontal="center"/>
    </xf>
    <xf numFmtId="166" fontId="4" fillId="2" borderId="16" xfId="2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4" fontId="4" fillId="0" borderId="0" xfId="0" applyNumberFormat="1" applyFont="1" applyFill="1"/>
    <xf numFmtId="49" fontId="2" fillId="0" borderId="0" xfId="0" applyNumberFormat="1" applyFont="1" applyFill="1" applyBorder="1" applyAlignment="1">
      <alignment wrapText="1"/>
    </xf>
    <xf numFmtId="49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vertical="top"/>
    </xf>
    <xf numFmtId="0" fontId="7" fillId="0" borderId="39" xfId="0" applyFont="1" applyFill="1" applyBorder="1" applyAlignment="1">
      <alignment horizontal="center" vertical="center" wrapText="1"/>
    </xf>
    <xf numFmtId="165" fontId="4" fillId="0" borderId="10" xfId="1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165" fontId="5" fillId="2" borderId="31" xfId="1" applyNumberFormat="1" applyFont="1" applyFill="1" applyBorder="1" applyAlignment="1">
      <alignment horizontal="center" vertical="center"/>
    </xf>
    <xf numFmtId="165" fontId="4" fillId="2" borderId="20" xfId="1" applyNumberFormat="1" applyFont="1" applyFill="1" applyBorder="1" applyAlignment="1">
      <alignment horizontal="center" vertical="center"/>
    </xf>
    <xf numFmtId="167" fontId="5" fillId="2" borderId="16" xfId="1" applyNumberFormat="1" applyFont="1" applyFill="1" applyBorder="1" applyAlignment="1">
      <alignment horizontal="center" vertical="center"/>
    </xf>
    <xf numFmtId="167" fontId="9" fillId="3" borderId="16" xfId="0" applyNumberFormat="1" applyFont="1" applyFill="1" applyBorder="1" applyAlignment="1">
      <alignment horizontal="center" vertical="center"/>
    </xf>
    <xf numFmtId="167" fontId="5" fillId="2" borderId="10" xfId="1" applyNumberFormat="1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49" fontId="5" fillId="0" borderId="42" xfId="0" applyNumberFormat="1" applyFont="1" applyFill="1" applyBorder="1" applyAlignment="1">
      <alignment horizontal="center" vertical="center"/>
    </xf>
    <xf numFmtId="49" fontId="5" fillId="0" borderId="43" xfId="0" applyNumberFormat="1" applyFont="1" applyFill="1" applyBorder="1" applyAlignment="1">
      <alignment vertical="center" wrapText="1"/>
    </xf>
    <xf numFmtId="165" fontId="5" fillId="0" borderId="43" xfId="0" applyNumberFormat="1" applyFont="1" applyFill="1" applyBorder="1" applyAlignment="1">
      <alignment vertical="center" wrapText="1"/>
    </xf>
    <xf numFmtId="165" fontId="4" fillId="0" borderId="44" xfId="0" applyNumberFormat="1" applyFont="1" applyFill="1" applyBorder="1" applyAlignment="1">
      <alignment vertical="center"/>
    </xf>
    <xf numFmtId="49" fontId="5" fillId="0" borderId="45" xfId="0" applyNumberFormat="1" applyFont="1" applyFill="1" applyBorder="1" applyAlignment="1">
      <alignment horizontal="center" vertical="center"/>
    </xf>
    <xf numFmtId="49" fontId="5" fillId="0" borderId="46" xfId="0" applyNumberFormat="1" applyFont="1" applyFill="1" applyBorder="1" applyAlignment="1">
      <alignment horizontal="left" vertical="center"/>
    </xf>
    <xf numFmtId="0" fontId="5" fillId="0" borderId="46" xfId="0" applyFont="1" applyFill="1" applyBorder="1" applyAlignment="1">
      <alignment horizontal="center" vertical="center"/>
    </xf>
    <xf numFmtId="165" fontId="5" fillId="0" borderId="46" xfId="1" applyNumberFormat="1" applyFont="1" applyFill="1" applyBorder="1" applyAlignment="1">
      <alignment horizontal="center" vertical="center"/>
    </xf>
    <xf numFmtId="165" fontId="5" fillId="0" borderId="47" xfId="1" applyNumberFormat="1" applyFont="1" applyFill="1" applyBorder="1" applyAlignment="1">
      <alignment horizontal="center" vertical="center"/>
    </xf>
    <xf numFmtId="165" fontId="5" fillId="0" borderId="48" xfId="1" applyNumberFormat="1" applyFont="1" applyFill="1" applyBorder="1" applyAlignment="1">
      <alignment horizontal="center" vertical="center"/>
    </xf>
    <xf numFmtId="49" fontId="4" fillId="0" borderId="49" xfId="0" applyNumberFormat="1" applyFont="1" applyFill="1" applyBorder="1" applyAlignment="1">
      <alignment horizontal="center" vertical="center"/>
    </xf>
    <xf numFmtId="49" fontId="4" fillId="0" borderId="50" xfId="0" applyNumberFormat="1" applyFont="1" applyFill="1" applyBorder="1" applyAlignment="1">
      <alignment horizontal="left" vertical="center" wrapText="1"/>
    </xf>
    <xf numFmtId="0" fontId="4" fillId="0" borderId="50" xfId="0" applyFont="1" applyFill="1" applyBorder="1" applyAlignment="1">
      <alignment horizontal="center" vertical="center"/>
    </xf>
    <xf numFmtId="165" fontId="4" fillId="0" borderId="50" xfId="1" applyNumberFormat="1" applyFont="1" applyFill="1" applyBorder="1" applyAlignment="1">
      <alignment horizontal="center" vertical="center"/>
    </xf>
    <xf numFmtId="165" fontId="4" fillId="0" borderId="51" xfId="1" applyNumberFormat="1" applyFont="1" applyFill="1" applyBorder="1" applyAlignment="1">
      <alignment horizontal="center" vertical="center"/>
    </xf>
    <xf numFmtId="165" fontId="4" fillId="0" borderId="52" xfId="1" applyNumberFormat="1" applyFont="1" applyFill="1" applyBorder="1" applyAlignment="1">
      <alignment horizontal="center" vertical="center"/>
    </xf>
    <xf numFmtId="165" fontId="4" fillId="0" borderId="53" xfId="1" applyNumberFormat="1" applyFont="1" applyFill="1" applyBorder="1" applyAlignment="1">
      <alignment horizontal="center" vertical="center"/>
    </xf>
    <xf numFmtId="49" fontId="4" fillId="0" borderId="54" xfId="0" applyNumberFormat="1" applyFont="1" applyFill="1" applyBorder="1" applyAlignment="1">
      <alignment horizontal="center" vertical="center"/>
    </xf>
    <xf numFmtId="49" fontId="4" fillId="0" borderId="55" xfId="0" applyNumberFormat="1" applyFont="1" applyFill="1" applyBorder="1" applyAlignment="1">
      <alignment horizontal="left" vertical="center" wrapText="1"/>
    </xf>
    <xf numFmtId="0" fontId="4" fillId="0" borderId="55" xfId="0" applyFont="1" applyFill="1" applyBorder="1" applyAlignment="1">
      <alignment horizontal="center" vertical="center"/>
    </xf>
    <xf numFmtId="165" fontId="4" fillId="0" borderId="55" xfId="1" applyNumberFormat="1" applyFont="1" applyFill="1" applyBorder="1" applyAlignment="1">
      <alignment horizontal="center" vertical="center"/>
    </xf>
    <xf numFmtId="165" fontId="4" fillId="0" borderId="56" xfId="1" applyNumberFormat="1" applyFont="1" applyFill="1" applyBorder="1" applyAlignment="1">
      <alignment horizontal="center" vertical="center"/>
    </xf>
    <xf numFmtId="165" fontId="4" fillId="0" borderId="57" xfId="1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 wrapText="1" indent="1"/>
    </xf>
    <xf numFmtId="0" fontId="4" fillId="0" borderId="12" xfId="0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0" fontId="5" fillId="0" borderId="64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0" fontId="5" fillId="0" borderId="66" xfId="0" applyFont="1" applyFill="1" applyBorder="1" applyAlignment="1">
      <alignment horizontal="center" vertical="center"/>
    </xf>
    <xf numFmtId="0" fontId="4" fillId="0" borderId="41" xfId="0" applyFont="1" applyFill="1" applyBorder="1" applyAlignment="1">
      <alignment horizontal="center" vertical="center"/>
    </xf>
    <xf numFmtId="165" fontId="5" fillId="4" borderId="41" xfId="1" applyNumberFormat="1" applyFont="1" applyFill="1" applyBorder="1" applyAlignment="1">
      <alignment horizontal="center" vertical="center"/>
    </xf>
    <xf numFmtId="165" fontId="5" fillId="4" borderId="4" xfId="1" applyNumberFormat="1" applyFont="1" applyFill="1" applyBorder="1" applyAlignment="1">
      <alignment horizontal="center" vertical="center"/>
    </xf>
    <xf numFmtId="165" fontId="5" fillId="4" borderId="39" xfId="1" applyNumberFormat="1" applyFont="1" applyFill="1" applyBorder="1" applyAlignment="1">
      <alignment horizontal="center" vertical="center"/>
    </xf>
    <xf numFmtId="165" fontId="5" fillId="4" borderId="18" xfId="1" applyNumberFormat="1" applyFont="1" applyFill="1" applyBorder="1" applyAlignment="1">
      <alignment horizontal="center" vertical="center"/>
    </xf>
    <xf numFmtId="165" fontId="5" fillId="4" borderId="19" xfId="1" applyNumberFormat="1" applyFont="1" applyFill="1" applyBorder="1" applyAlignment="1">
      <alignment horizontal="center" vertical="center"/>
    </xf>
    <xf numFmtId="165" fontId="4" fillId="0" borderId="16" xfId="0" applyNumberFormat="1" applyFont="1" applyFill="1" applyBorder="1" applyAlignment="1">
      <alignment horizontal="center" vertical="center"/>
    </xf>
    <xf numFmtId="165" fontId="4" fillId="4" borderId="18" xfId="1" applyNumberFormat="1" applyFont="1" applyFill="1" applyBorder="1" applyAlignment="1">
      <alignment horizontal="center" vertical="center"/>
    </xf>
    <xf numFmtId="165" fontId="4" fillId="4" borderId="19" xfId="1" applyNumberFormat="1" applyFont="1" applyFill="1" applyBorder="1" applyAlignment="1">
      <alignment horizontal="center" vertical="center"/>
    </xf>
    <xf numFmtId="165" fontId="4" fillId="4" borderId="16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65" fontId="4" fillId="0" borderId="15" xfId="1" applyNumberFormat="1" applyFont="1" applyFill="1" applyBorder="1" applyAlignment="1">
      <alignment horizontal="center" vertical="center"/>
    </xf>
    <xf numFmtId="165" fontId="4" fillId="0" borderId="32" xfId="1" applyNumberFormat="1" applyFont="1" applyFill="1" applyBorder="1" applyAlignment="1">
      <alignment horizontal="center" vertical="center"/>
    </xf>
    <xf numFmtId="165" fontId="4" fillId="0" borderId="16" xfId="1" applyNumberFormat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left" vertical="center" wrapText="1"/>
    </xf>
    <xf numFmtId="166" fontId="22" fillId="0" borderId="74" xfId="4" applyNumberFormat="1" applyFont="1" applyFill="1" applyBorder="1" applyAlignment="1">
      <alignment horizontal="center" vertical="center"/>
    </xf>
    <xf numFmtId="0" fontId="21" fillId="0" borderId="42" xfId="0" applyFont="1" applyFill="1" applyBorder="1" applyAlignment="1">
      <alignment horizontal="left" vertical="center" wrapText="1"/>
    </xf>
    <xf numFmtId="0" fontId="21" fillId="0" borderId="26" xfId="0" applyFont="1" applyFill="1" applyBorder="1" applyAlignment="1">
      <alignment horizontal="left" vertical="center" wrapText="1"/>
    </xf>
    <xf numFmtId="166" fontId="22" fillId="0" borderId="76" xfId="4" applyNumberFormat="1" applyFont="1" applyFill="1" applyBorder="1" applyAlignment="1">
      <alignment horizontal="center" vertical="center"/>
    </xf>
    <xf numFmtId="0" fontId="24" fillId="0" borderId="0" xfId="0" applyFont="1"/>
    <xf numFmtId="164" fontId="2" fillId="0" borderId="0" xfId="115" applyNumberFormat="1" applyFont="1" applyFill="1"/>
    <xf numFmtId="49" fontId="2" fillId="0" borderId="0" xfId="115" applyNumberFormat="1" applyFont="1" applyFill="1"/>
    <xf numFmtId="0" fontId="2" fillId="0" borderId="0" xfId="115" applyFont="1" applyFill="1" applyAlignment="1">
      <alignment horizontal="center"/>
    </xf>
    <xf numFmtId="0" fontId="2" fillId="0" borderId="0" xfId="115" applyFont="1" applyFill="1"/>
    <xf numFmtId="0" fontId="3" fillId="0" borderId="0" xfId="115" applyFont="1" applyFill="1"/>
    <xf numFmtId="0" fontId="4" fillId="0" borderId="0" xfId="115" applyFont="1" applyFill="1"/>
    <xf numFmtId="49" fontId="5" fillId="0" borderId="0" xfId="115" applyNumberFormat="1" applyFont="1" applyFill="1" applyBorder="1" applyAlignment="1">
      <alignment horizontal="left" wrapText="1"/>
    </xf>
    <xf numFmtId="0" fontId="4" fillId="0" borderId="0" xfId="115" applyFont="1" applyFill="1" applyBorder="1"/>
    <xf numFmtId="0" fontId="4" fillId="0" borderId="0" xfId="115" applyFont="1" applyFill="1" applyBorder="1" applyAlignment="1">
      <alignment horizontal="center"/>
    </xf>
    <xf numFmtId="165" fontId="4" fillId="0" borderId="0" xfId="115" applyNumberFormat="1" applyFont="1" applyFill="1"/>
    <xf numFmtId="0" fontId="59" fillId="4" borderId="88" xfId="115" applyFont="1" applyFill="1" applyBorder="1" applyAlignment="1">
      <alignment horizontal="center" wrapText="1"/>
    </xf>
    <xf numFmtId="1" fontId="59" fillId="4" borderId="88" xfId="115" applyNumberFormat="1" applyFont="1" applyFill="1" applyBorder="1" applyAlignment="1">
      <alignment horizontal="center" wrapText="1"/>
    </xf>
    <xf numFmtId="0" fontId="59" fillId="4" borderId="88" xfId="115" applyFont="1" applyFill="1" applyBorder="1" applyAlignment="1">
      <alignment horizontal="center" vertical="top" wrapText="1"/>
    </xf>
    <xf numFmtId="166" fontId="6" fillId="0" borderId="15" xfId="115" applyNumberFormat="1" applyFill="1" applyBorder="1"/>
    <xf numFmtId="166" fontId="4" fillId="0" borderId="0" xfId="115" applyNumberFormat="1" applyFont="1" applyFill="1"/>
    <xf numFmtId="0" fontId="59" fillId="4" borderId="0" xfId="115" applyFont="1" applyFill="1" applyBorder="1" applyAlignment="1">
      <alignment horizontal="center" vertical="top" wrapText="1"/>
    </xf>
    <xf numFmtId="4" fontId="59" fillId="4" borderId="0" xfId="1" applyNumberFormat="1" applyFont="1" applyFill="1" applyBorder="1" applyAlignment="1">
      <alignment horizontal="center" vertical="center" wrapText="1"/>
    </xf>
    <xf numFmtId="0" fontId="58" fillId="4" borderId="0" xfId="115" applyFont="1" applyFill="1"/>
    <xf numFmtId="0" fontId="4" fillId="4" borderId="0" xfId="115" applyFont="1" applyFill="1"/>
    <xf numFmtId="0" fontId="61" fillId="4" borderId="0" xfId="115" applyFont="1" applyFill="1"/>
    <xf numFmtId="164" fontId="4" fillId="0" borderId="0" xfId="115" applyNumberFormat="1" applyFont="1" applyFill="1"/>
    <xf numFmtId="49" fontId="4" fillId="0" borderId="0" xfId="115" applyNumberFormat="1" applyFont="1" applyFill="1"/>
    <xf numFmtId="0" fontId="4" fillId="0" borderId="0" xfId="115" applyFont="1" applyFill="1" applyAlignment="1">
      <alignment horizontal="center"/>
    </xf>
    <xf numFmtId="0" fontId="19" fillId="0" borderId="58" xfId="0" applyFont="1" applyFill="1" applyBorder="1" applyAlignment="1">
      <alignment horizontal="center" vertical="center" wrapText="1"/>
    </xf>
    <xf numFmtId="174" fontId="4" fillId="0" borderId="0" xfId="0" applyNumberFormat="1" applyFont="1" applyFill="1"/>
    <xf numFmtId="49" fontId="2" fillId="0" borderId="0" xfId="0" applyNumberFormat="1" applyFont="1" applyFill="1" applyBorder="1" applyAlignment="1">
      <alignment horizontal="right"/>
    </xf>
    <xf numFmtId="164" fontId="12" fillId="2" borderId="7" xfId="0" applyNumberFormat="1" applyFont="1" applyFill="1" applyBorder="1" applyAlignment="1">
      <alignment horizontal="left" vertical="center" wrapText="1"/>
    </xf>
    <xf numFmtId="164" fontId="12" fillId="2" borderId="8" xfId="0" applyNumberFormat="1" applyFont="1" applyFill="1" applyBorder="1" applyAlignment="1">
      <alignment horizontal="left" vertical="center" wrapText="1"/>
    </xf>
    <xf numFmtId="164" fontId="11" fillId="2" borderId="17" xfId="0" applyNumberFormat="1" applyFont="1" applyFill="1" applyBorder="1" applyAlignment="1">
      <alignment horizontal="left" vertical="center" wrapText="1"/>
    </xf>
    <xf numFmtId="164" fontId="11" fillId="2" borderId="18" xfId="0" applyNumberFormat="1" applyFont="1" applyFill="1" applyBorder="1" applyAlignment="1">
      <alignment horizontal="left" vertical="center" wrapText="1"/>
    </xf>
    <xf numFmtId="164" fontId="11" fillId="2" borderId="14" xfId="0" applyNumberFormat="1" applyFont="1" applyFill="1" applyBorder="1" applyAlignment="1">
      <alignment horizontal="left" vertical="center" wrapText="1"/>
    </xf>
    <xf numFmtId="164" fontId="11" fillId="2" borderId="15" xfId="0" applyNumberFormat="1" applyFont="1" applyFill="1" applyBorder="1" applyAlignment="1">
      <alignment horizontal="left" vertical="center" wrapText="1"/>
    </xf>
    <xf numFmtId="167" fontId="5" fillId="2" borderId="32" xfId="0" applyNumberFormat="1" applyFont="1" applyFill="1" applyBorder="1" applyAlignment="1">
      <alignment horizontal="center" vertical="center"/>
    </xf>
    <xf numFmtId="167" fontId="5" fillId="2" borderId="34" xfId="0" applyNumberFormat="1" applyFont="1" applyFill="1" applyBorder="1" applyAlignment="1">
      <alignment horizontal="center" vertical="center"/>
    </xf>
    <xf numFmtId="49" fontId="11" fillId="2" borderId="35" xfId="0" applyNumberFormat="1" applyFont="1" applyFill="1" applyBorder="1" applyAlignment="1">
      <alignment horizontal="left" wrapText="1"/>
    </xf>
    <xf numFmtId="49" fontId="11" fillId="2" borderId="36" xfId="0" applyNumberFormat="1" applyFont="1" applyFill="1" applyBorder="1" applyAlignment="1">
      <alignment horizontal="left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64" fontId="7" fillId="2" borderId="23" xfId="0" applyNumberFormat="1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 vertical="center" wrapText="1"/>
    </xf>
    <xf numFmtId="164" fontId="7" fillId="2" borderId="26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49" fontId="5" fillId="2" borderId="28" xfId="0" applyNumberFormat="1" applyFont="1" applyFill="1" applyBorder="1" applyAlignment="1">
      <alignment horizontal="left" wrapText="1"/>
    </xf>
    <xf numFmtId="0" fontId="4" fillId="2" borderId="29" xfId="0" applyFont="1" applyFill="1" applyBorder="1"/>
    <xf numFmtId="49" fontId="4" fillId="2" borderId="17" xfId="0" applyNumberFormat="1" applyFont="1" applyFill="1" applyBorder="1" applyAlignment="1">
      <alignment horizontal="left" wrapText="1"/>
    </xf>
    <xf numFmtId="49" fontId="4" fillId="2" borderId="18" xfId="0" applyNumberFormat="1" applyFont="1" applyFill="1" applyBorder="1" applyAlignment="1">
      <alignment horizontal="left" wrapText="1"/>
    </xf>
    <xf numFmtId="49" fontId="4" fillId="2" borderId="14" xfId="0" applyNumberFormat="1" applyFont="1" applyFill="1" applyBorder="1" applyAlignment="1">
      <alignment horizontal="left" wrapText="1"/>
    </xf>
    <xf numFmtId="49" fontId="4" fillId="2" borderId="15" xfId="0" applyNumberFormat="1" applyFont="1" applyFill="1" applyBorder="1" applyAlignment="1">
      <alignment horizontal="left" wrapText="1"/>
    </xf>
    <xf numFmtId="49" fontId="4" fillId="2" borderId="35" xfId="0" applyNumberFormat="1" applyFont="1" applyFill="1" applyBorder="1" applyAlignment="1">
      <alignment horizontal="left" wrapText="1"/>
    </xf>
    <xf numFmtId="49" fontId="4" fillId="2" borderId="36" xfId="0" applyNumberFormat="1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7" fillId="2" borderId="23" xfId="0" applyNumberFormat="1" applyFont="1" applyFill="1" applyBorder="1" applyAlignment="1">
      <alignment horizontal="center" vertical="center" wrapText="1"/>
    </xf>
    <xf numFmtId="49" fontId="7" fillId="2" borderId="24" xfId="0" applyNumberFormat="1" applyFont="1" applyFill="1" applyBorder="1" applyAlignment="1">
      <alignment horizontal="center" vertical="center" wrapText="1"/>
    </xf>
    <xf numFmtId="49" fontId="7" fillId="2" borderId="26" xfId="0" applyNumberFormat="1" applyFont="1" applyFill="1" applyBorder="1" applyAlignment="1">
      <alignment horizontal="center" vertical="center" wrapText="1"/>
    </xf>
    <xf numFmtId="49" fontId="7" fillId="2" borderId="27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left" vertical="center" wrapText="1"/>
    </xf>
    <xf numFmtId="49" fontId="2" fillId="0" borderId="0" xfId="0" applyNumberFormat="1" applyFont="1" applyFill="1" applyBorder="1" applyAlignment="1">
      <alignment horizontal="right" vertical="center"/>
    </xf>
    <xf numFmtId="49" fontId="2" fillId="0" borderId="0" xfId="0" applyNumberFormat="1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wrapText="1"/>
    </xf>
    <xf numFmtId="49" fontId="4" fillId="2" borderId="68" xfId="0" applyNumberFormat="1" applyFont="1" applyFill="1" applyBorder="1" applyAlignment="1">
      <alignment horizontal="left" vertical="center" wrapText="1"/>
    </xf>
    <xf numFmtId="49" fontId="4" fillId="2" borderId="69" xfId="0" applyNumberFormat="1" applyFont="1" applyFill="1" applyBorder="1" applyAlignment="1">
      <alignment horizontal="left" vertical="center" wrapText="1"/>
    </xf>
    <xf numFmtId="49" fontId="4" fillId="0" borderId="35" xfId="0" applyNumberFormat="1" applyFont="1" applyFill="1" applyBorder="1" applyAlignment="1">
      <alignment vertical="center" wrapText="1"/>
    </xf>
    <xf numFmtId="49" fontId="4" fillId="0" borderId="36" xfId="0" applyNumberFormat="1" applyFont="1" applyFill="1" applyBorder="1" applyAlignment="1">
      <alignment vertical="center" wrapText="1"/>
    </xf>
    <xf numFmtId="167" fontId="4" fillId="0" borderId="9" xfId="0" applyNumberFormat="1" applyFont="1" applyFill="1" applyBorder="1" applyAlignment="1">
      <alignment horizontal="center" vertical="center" wrapText="1"/>
    </xf>
    <xf numFmtId="167" fontId="4" fillId="0" borderId="37" xfId="0" applyNumberFormat="1" applyFont="1" applyFill="1" applyBorder="1" applyAlignment="1">
      <alignment horizontal="center" vertical="center" wrapText="1"/>
    </xf>
    <xf numFmtId="167" fontId="4" fillId="0" borderId="38" xfId="0" applyNumberFormat="1" applyFont="1" applyFill="1" applyBorder="1" applyAlignment="1">
      <alignment horizontal="center" vertical="center" wrapText="1"/>
    </xf>
    <xf numFmtId="49" fontId="4" fillId="0" borderId="68" xfId="0" applyNumberFormat="1" applyFont="1" applyFill="1" applyBorder="1" applyAlignment="1">
      <alignment horizontal="center" vertical="center" wrapText="1"/>
    </xf>
    <xf numFmtId="49" fontId="4" fillId="0" borderId="69" xfId="0" applyNumberFormat="1" applyFont="1" applyFill="1" applyBorder="1" applyAlignment="1">
      <alignment horizontal="center" vertical="center" wrapText="1"/>
    </xf>
    <xf numFmtId="165" fontId="9" fillId="0" borderId="70" xfId="0" applyNumberFormat="1" applyFont="1" applyFill="1" applyBorder="1" applyAlignment="1">
      <alignment horizontal="center" vertical="center" textRotation="90" wrapText="1"/>
    </xf>
    <xf numFmtId="0" fontId="14" fillId="0" borderId="62" xfId="0" applyFont="1" applyBorder="1" applyAlignment="1">
      <alignment horizontal="center" vertical="center" textRotation="90" wrapText="1"/>
    </xf>
    <xf numFmtId="0" fontId="14" fillId="0" borderId="71" xfId="0" applyFont="1" applyBorder="1" applyAlignment="1">
      <alignment horizontal="center" vertical="center" textRotation="90" wrapText="1"/>
    </xf>
    <xf numFmtId="49" fontId="4" fillId="0" borderId="17" xfId="0" applyNumberFormat="1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/>
    </xf>
    <xf numFmtId="49" fontId="4" fillId="0" borderId="68" xfId="0" applyNumberFormat="1" applyFont="1" applyFill="1" applyBorder="1" applyAlignment="1">
      <alignment vertical="center" wrapText="1"/>
    </xf>
    <xf numFmtId="49" fontId="4" fillId="0" borderId="69" xfId="0" applyNumberFormat="1" applyFont="1" applyFill="1" applyBorder="1" applyAlignment="1">
      <alignment vertical="center" wrapText="1"/>
    </xf>
    <xf numFmtId="167" fontId="4" fillId="0" borderId="32" xfId="0" applyNumberFormat="1" applyFont="1" applyFill="1" applyBorder="1" applyAlignment="1">
      <alignment horizontal="center" vertical="center"/>
    </xf>
    <xf numFmtId="167" fontId="4" fillId="0" borderId="33" xfId="0" applyNumberFormat="1" applyFont="1" applyFill="1" applyBorder="1" applyAlignment="1">
      <alignment horizontal="center" vertical="center"/>
    </xf>
    <xf numFmtId="167" fontId="4" fillId="0" borderId="34" xfId="0" applyNumberFormat="1" applyFont="1" applyFill="1" applyBorder="1" applyAlignment="1">
      <alignment horizontal="center" vertical="center"/>
    </xf>
    <xf numFmtId="49" fontId="7" fillId="0" borderId="58" xfId="0" applyNumberFormat="1" applyFont="1" applyFill="1" applyBorder="1" applyAlignment="1">
      <alignment horizontal="left" wrapText="1"/>
    </xf>
    <xf numFmtId="49" fontId="7" fillId="0" borderId="59" xfId="0" applyNumberFormat="1" applyFont="1" applyFill="1" applyBorder="1" applyAlignment="1">
      <alignment horizontal="left" wrapText="1"/>
    </xf>
    <xf numFmtId="49" fontId="7" fillId="0" borderId="60" xfId="0" applyNumberFormat="1" applyFont="1" applyFill="1" applyBorder="1" applyAlignment="1">
      <alignment horizontal="left" wrapText="1"/>
    </xf>
    <xf numFmtId="49" fontId="7" fillId="0" borderId="23" xfId="0" applyNumberFormat="1" applyFont="1" applyFill="1" applyBorder="1" applyAlignment="1">
      <alignment horizontal="center" vertical="center" wrapText="1"/>
    </xf>
    <xf numFmtId="49" fontId="7" fillId="0" borderId="24" xfId="0" applyNumberFormat="1" applyFont="1" applyFill="1" applyBorder="1" applyAlignment="1">
      <alignment horizontal="center" vertical="center" wrapText="1"/>
    </xf>
    <xf numFmtId="49" fontId="7" fillId="0" borderId="61" xfId="0" applyNumberFormat="1" applyFont="1" applyFill="1" applyBorder="1" applyAlignment="1">
      <alignment horizontal="center" vertical="center" wrapText="1"/>
    </xf>
    <xf numFmtId="49" fontId="7" fillId="0" borderId="6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vertical="center" wrapText="1"/>
    </xf>
    <xf numFmtId="49" fontId="5" fillId="0" borderId="67" xfId="0" applyNumberFormat="1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/>
    </xf>
    <xf numFmtId="164" fontId="7" fillId="0" borderId="40" xfId="0" applyNumberFormat="1" applyFont="1" applyFill="1" applyBorder="1" applyAlignment="1">
      <alignment horizontal="center" vertical="center" wrapText="1"/>
    </xf>
    <xf numFmtId="164" fontId="7" fillId="0" borderId="35" xfId="0" applyNumberFormat="1" applyFont="1" applyFill="1" applyBorder="1" applyAlignment="1">
      <alignment horizontal="center" vertical="center" wrapText="1"/>
    </xf>
    <xf numFmtId="49" fontId="7" fillId="0" borderId="41" xfId="0" applyNumberFormat="1" applyFont="1" applyFill="1" applyBorder="1" applyAlignment="1">
      <alignment horizontal="center" vertical="center" wrapText="1"/>
    </xf>
    <xf numFmtId="49" fontId="7" fillId="0" borderId="36" xfId="0" applyNumberFormat="1" applyFont="1" applyFill="1" applyBorder="1" applyAlignment="1">
      <alignment horizontal="center" vertical="center" wrapText="1"/>
    </xf>
    <xf numFmtId="0" fontId="7" fillId="0" borderId="41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0" fontId="23" fillId="0" borderId="75" xfId="0" applyFont="1" applyBorder="1" applyAlignment="1">
      <alignment horizontal="left" vertical="center" wrapText="1"/>
    </xf>
    <xf numFmtId="0" fontId="23" fillId="0" borderId="37" xfId="0" applyFont="1" applyBorder="1" applyAlignment="1">
      <alignment horizontal="left" vertical="center" wrapText="1"/>
    </xf>
    <xf numFmtId="0" fontId="23" fillId="0" borderId="38" xfId="0" applyFont="1" applyBorder="1" applyAlignment="1">
      <alignment horizontal="left" vertical="center" wrapText="1"/>
    </xf>
    <xf numFmtId="0" fontId="24" fillId="0" borderId="0" xfId="0" applyFont="1" applyAlignment="1">
      <alignment horizontal="center"/>
    </xf>
    <xf numFmtId="0" fontId="16" fillId="0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wrapText="1"/>
    </xf>
    <xf numFmtId="0" fontId="19" fillId="0" borderId="58" xfId="0" applyFont="1" applyFill="1" applyBorder="1" applyAlignment="1">
      <alignment horizontal="center" vertical="center" wrapText="1"/>
    </xf>
    <xf numFmtId="0" fontId="19" fillId="0" borderId="59" xfId="0" applyFont="1" applyFill="1" applyBorder="1" applyAlignment="1">
      <alignment horizontal="center" vertical="center" wrapText="1"/>
    </xf>
    <xf numFmtId="0" fontId="19" fillId="0" borderId="60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73" xfId="0" applyFont="1" applyFill="1" applyBorder="1" applyAlignment="1">
      <alignment horizontal="center" vertical="center" wrapText="1"/>
    </xf>
    <xf numFmtId="0" fontId="20" fillId="0" borderId="11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68" xfId="0" applyFont="1" applyFill="1" applyBorder="1" applyAlignment="1">
      <alignment horizontal="left" vertical="center" wrapText="1"/>
    </xf>
    <xf numFmtId="0" fontId="20" fillId="0" borderId="33" xfId="0" applyFont="1" applyFill="1" applyBorder="1" applyAlignment="1">
      <alignment horizontal="left" vertical="center" wrapText="1"/>
    </xf>
    <xf numFmtId="49" fontId="59" fillId="4" borderId="65" xfId="115" applyNumberFormat="1" applyFont="1" applyFill="1" applyBorder="1" applyAlignment="1">
      <alignment horizontal="center" vertical="center" wrapText="1"/>
    </xf>
    <xf numFmtId="49" fontId="59" fillId="4" borderId="89" xfId="115" applyNumberFormat="1" applyFont="1" applyFill="1" applyBorder="1" applyAlignment="1">
      <alignment horizontal="center" vertical="center" wrapText="1"/>
    </xf>
    <xf numFmtId="49" fontId="59" fillId="4" borderId="70" xfId="115" applyNumberFormat="1" applyFont="1" applyFill="1" applyBorder="1" applyAlignment="1">
      <alignment horizontal="center" vertical="center" wrapText="1"/>
    </xf>
    <xf numFmtId="49" fontId="59" fillId="4" borderId="19" xfId="115" applyNumberFormat="1" applyFont="1" applyFill="1" applyBorder="1" applyAlignment="1">
      <alignment horizontal="center" vertical="center" wrapText="1"/>
    </xf>
    <xf numFmtId="49" fontId="59" fillId="4" borderId="43" xfId="115" applyNumberFormat="1" applyFont="1" applyFill="1" applyBorder="1" applyAlignment="1">
      <alignment horizontal="center" vertical="center" wrapText="1"/>
    </xf>
    <xf numFmtId="49" fontId="59" fillId="4" borderId="71" xfId="115" applyNumberFormat="1" applyFont="1" applyFill="1" applyBorder="1" applyAlignment="1">
      <alignment horizontal="center" vertical="center" wrapText="1"/>
    </xf>
    <xf numFmtId="0" fontId="59" fillId="4" borderId="15" xfId="115" applyFont="1" applyFill="1" applyBorder="1" applyAlignment="1">
      <alignment horizontal="center" vertical="center" wrapText="1"/>
    </xf>
    <xf numFmtId="0" fontId="59" fillId="4" borderId="15" xfId="115" applyFont="1" applyFill="1" applyBorder="1" applyAlignment="1">
      <alignment horizontal="center" vertical="center"/>
    </xf>
    <xf numFmtId="49" fontId="2" fillId="0" borderId="0" xfId="115" applyNumberFormat="1" applyFont="1" applyFill="1" applyAlignment="1">
      <alignment horizontal="center" vertical="center"/>
    </xf>
    <xf numFmtId="49" fontId="2" fillId="0" borderId="0" xfId="115" applyNumberFormat="1" applyFont="1" applyFill="1" applyBorder="1" applyAlignment="1">
      <alignment horizontal="center" vertical="center" wrapText="1"/>
    </xf>
    <xf numFmtId="164" fontId="2" fillId="0" borderId="0" xfId="115" applyNumberFormat="1" applyFont="1" applyFill="1" applyAlignment="1">
      <alignment horizontal="center" vertical="center" wrapText="1"/>
    </xf>
    <xf numFmtId="0" fontId="58" fillId="4" borderId="87" xfId="115" applyFont="1" applyFill="1" applyBorder="1" applyAlignment="1">
      <alignment horizontal="left" vertical="center" wrapText="1"/>
    </xf>
    <xf numFmtId="0" fontId="59" fillId="4" borderId="88" xfId="115" applyFont="1" applyFill="1" applyBorder="1" applyAlignment="1">
      <alignment horizontal="center" wrapText="1"/>
    </xf>
    <xf numFmtId="0" fontId="60" fillId="4" borderId="88" xfId="115" applyFont="1" applyFill="1" applyBorder="1" applyAlignment="1">
      <alignment horizontal="center" vertical="top" wrapText="1"/>
    </xf>
    <xf numFmtId="0" fontId="58" fillId="4" borderId="43" xfId="115" applyFont="1" applyFill="1" applyBorder="1" applyAlignment="1">
      <alignment horizontal="left" vertical="center" wrapText="1"/>
    </xf>
    <xf numFmtId="165" fontId="58" fillId="4" borderId="43" xfId="1" applyNumberFormat="1" applyFont="1" applyFill="1" applyBorder="1" applyAlignment="1">
      <alignment horizontal="center" vertical="center" wrapText="1"/>
    </xf>
    <xf numFmtId="49" fontId="59" fillId="4" borderId="32" xfId="115" applyNumberFormat="1" applyFont="1" applyFill="1" applyBorder="1" applyAlignment="1">
      <alignment horizontal="left" wrapText="1"/>
    </xf>
    <xf numFmtId="49" fontId="59" fillId="4" borderId="33" xfId="115" applyNumberFormat="1" applyFont="1" applyFill="1" applyBorder="1" applyAlignment="1">
      <alignment horizontal="left" wrapText="1"/>
    </xf>
    <xf numFmtId="49" fontId="59" fillId="4" borderId="69" xfId="115" applyNumberFormat="1" applyFont="1" applyFill="1" applyBorder="1" applyAlignment="1">
      <alignment horizontal="left" wrapText="1"/>
    </xf>
    <xf numFmtId="4" fontId="59" fillId="4" borderId="15" xfId="1" applyNumberFormat="1" applyFont="1" applyFill="1" applyBorder="1" applyAlignment="1">
      <alignment horizontal="center"/>
    </xf>
    <xf numFmtId="2" fontId="61" fillId="4" borderId="32" xfId="115" applyNumberFormat="1" applyFont="1" applyFill="1" applyBorder="1" applyAlignment="1">
      <alignment horizontal="center" vertical="center"/>
    </xf>
    <xf numFmtId="2" fontId="61" fillId="4" borderId="69" xfId="115" applyNumberFormat="1" applyFont="1" applyFill="1" applyBorder="1" applyAlignment="1">
      <alignment horizontal="center" vertical="center"/>
    </xf>
  </cellXfs>
  <cellStyles count="435">
    <cellStyle name="_x0004_" xfId="5"/>
    <cellStyle name=" 1" xfId="6"/>
    <cellStyle name="?" xfId="7"/>
    <cellStyle name="? 2" xfId="8"/>
    <cellStyle name="? 3" xfId="9"/>
    <cellStyle name="_~7107767" xfId="10"/>
    <cellStyle name="_1,3,4,5,7(1-2),8,10,11,12" xfId="11"/>
    <cellStyle name="_ПР_1-8_17.04.09" xfId="12"/>
    <cellStyle name="_Прил" xfId="13"/>
    <cellStyle name="_Прил 4-5(потери)" xfId="14"/>
    <cellStyle name="_Прил 7 (акт снятия показ)" xfId="15"/>
    <cellStyle name="_Прил. 3 население, форма 10.2009" xfId="16"/>
    <cellStyle name="_Прил. 8 - Акт объемов" xfId="17"/>
    <cellStyle name="_прил.2.33 (на 2010 г.)" xfId="18"/>
    <cellStyle name="_Прил-9 (акт сверки)" xfId="19"/>
    <cellStyle name="_Приложения(отправка)" xfId="20"/>
    <cellStyle name="_Пурнефтегаз Приложения к договору на 2007 г" xfId="21"/>
    <cellStyle name="_Справ_по ОДН_13.05.09" xfId="22"/>
    <cellStyle name="_Ф2 2012 УЭЗИС" xfId="23"/>
    <cellStyle name="20% - Акцент1 2" xfId="24"/>
    <cellStyle name="20% - Акцент2 2" xfId="25"/>
    <cellStyle name="20% - Акцент3 2" xfId="26"/>
    <cellStyle name="20% - Акцент4 2" xfId="27"/>
    <cellStyle name="20% - Акцент5 2" xfId="28"/>
    <cellStyle name="20% - Акцент6 2" xfId="29"/>
    <cellStyle name="40% - Акцент1 2" xfId="30"/>
    <cellStyle name="40% - Акцент2 2" xfId="31"/>
    <cellStyle name="40% - Акцент3 2" xfId="32"/>
    <cellStyle name="40% - Акцент4 2" xfId="33"/>
    <cellStyle name="40% - Акцент5 2" xfId="34"/>
    <cellStyle name="40% - Акцент6 2" xfId="35"/>
    <cellStyle name="60% - Акцент1 2" xfId="36"/>
    <cellStyle name="60% - Акцент2 2" xfId="37"/>
    <cellStyle name="60% - Акцент3 2" xfId="38"/>
    <cellStyle name="60% - Акцент4 2" xfId="39"/>
    <cellStyle name="60% - Акцент5 2" xfId="40"/>
    <cellStyle name="60% - Акцент6 2" xfId="41"/>
    <cellStyle name="AFE" xfId="42"/>
    <cellStyle name="Comma [0]_irl tel sep5" xfId="43"/>
    <cellStyle name="Comma_irl tel sep5" xfId="44"/>
    <cellStyle name="Currency [0]_irl tel sep5" xfId="45"/>
    <cellStyle name="Currency_irl tel sep5" xfId="46"/>
    <cellStyle name="Grey" xfId="47"/>
    <cellStyle name="Input [yellow]" xfId="48"/>
    <cellStyle name="no dec" xfId="49"/>
    <cellStyle name="no dec 2" xfId="50"/>
    <cellStyle name="no dec 2 2" xfId="51"/>
    <cellStyle name="Norm੎੎" xfId="52"/>
    <cellStyle name="Normal - Style1" xfId="53"/>
    <cellStyle name="Normal_6296-3H1" xfId="54"/>
    <cellStyle name="normбlnм_laroux" xfId="55"/>
    <cellStyle name="Percent [2]" xfId="56"/>
    <cellStyle name="Percent [2] 2" xfId="57"/>
    <cellStyle name="Акцент1 2" xfId="58"/>
    <cellStyle name="Акцент2 2" xfId="59"/>
    <cellStyle name="Акцент3 2" xfId="60"/>
    <cellStyle name="Акцент4 2" xfId="61"/>
    <cellStyle name="Акцент5 2" xfId="62"/>
    <cellStyle name="Акцент6 2" xfId="63"/>
    <cellStyle name="Ввод  2" xfId="64"/>
    <cellStyle name="Вывод 2" xfId="65"/>
    <cellStyle name="Вычисление 2" xfId="66"/>
    <cellStyle name="Гиперссылка 2" xfId="67"/>
    <cellStyle name="Гиперссылка 2 2" xfId="68"/>
    <cellStyle name="ЀЄ" xfId="69"/>
    <cellStyle name="Є" xfId="70"/>
    <cellStyle name="Є_x0004_" xfId="71"/>
    <cellStyle name="ЄЀЄЄЄ" xfId="72"/>
    <cellStyle name="ЄЄ" xfId="73"/>
    <cellStyle name="ЄЄ_x0004_" xfId="74"/>
    <cellStyle name="Є_x0004_Є" xfId="75"/>
    <cellStyle name="ЄЄЀЄ" xfId="76"/>
    <cellStyle name="ЄЄЄ" xfId="77"/>
    <cellStyle name="ЄЄЄ_x0004_" xfId="78"/>
    <cellStyle name="ЄЄ_x0004_Є_x0004_" xfId="79"/>
    <cellStyle name="ЄЄЄЄ" xfId="80"/>
    <cellStyle name="ЄЄЄЄ_x0004_" xfId="81"/>
    <cellStyle name="ЄЄЄЄЄ" xfId="82"/>
    <cellStyle name="ЄЄЄЄЄ_x0004_" xfId="83"/>
    <cellStyle name="ЄЄЄ_x0004_ЄЄ" xfId="84"/>
    <cellStyle name="ЄЄЄЄЄ 2" xfId="85"/>
    <cellStyle name="ЄЄЄ_x0004_ЄЄ 2" xfId="86"/>
    <cellStyle name="ЄЄЄ_x0004_ЄЄ 2 2" xfId="87"/>
    <cellStyle name="ЄЄЄЄЄ 3" xfId="88"/>
    <cellStyle name="ЄЄЄЄЄ 4" xfId="89"/>
    <cellStyle name="ЄЄЄЄЄ 5" xfId="90"/>
    <cellStyle name="ЄЄЄЄЄ 6" xfId="91"/>
    <cellStyle name="ЄЄЄЄЄ 7" xfId="92"/>
    <cellStyle name="ЄЄЄЄЄ 8" xfId="93"/>
    <cellStyle name="ЄЄЄ_x0004_ЄЄ_Отчеты_МППМ_ДФР_v015 (2)" xfId="94"/>
    <cellStyle name="ЄЄЄ_x0004_ЄЄЄЀЄЄЄЄЄ_x0004_ЄЄЄЄЄ" xfId="95"/>
    <cellStyle name="ЄЄЄ_x0004_ЄЄЄЀЄЄЄЄЄ_x0004_ЄЄЄЄЄ 2" xfId="96"/>
    <cellStyle name="ЄЄЄ_x0004_ЄЄЄЀЄЄЄЄЄ_x0004_ЄЄЄЄЄ 3" xfId="97"/>
    <cellStyle name="ЄЄЄ_x0004_ЄЄЄЀЄЄЄЄЄ_x0004_ЄЄЄЄЄ 4" xfId="98"/>
    <cellStyle name="ЄЄЄ_x0004_ЄЄЄЀЄЄЄЄЄ_x0004_ЄЄЄЄЄ 5" xfId="99"/>
    <cellStyle name="ЄЄЄ_x0004_ЄЄЄЀЄЄЄЄЄ_x0004_ЄЄЄЄЄ 6" xfId="100"/>
    <cellStyle name="ЄЄЄ_x0004_ЄЄЄЀЄЄЄЄЄ_x0004_ЄЄЄЄЄ 7" xfId="101"/>
    <cellStyle name="ЄЄЄЄ_x0004_ЄЄЄ" xfId="102"/>
    <cellStyle name="Є_x0004_ЄЄЄЄ_x0004_ЄЄ_x0004_" xfId="103"/>
    <cellStyle name="ЄЄЄЄЄ_x0004_ЄЄЄ" xfId="104"/>
    <cellStyle name="ЄЄ_x0004_ЄЄЄЄЄЄЄ" xfId="105"/>
    <cellStyle name="Заголовок 1 2" xfId="106"/>
    <cellStyle name="Заголовок 2 2" xfId="107"/>
    <cellStyle name="Заголовок 3 2" xfId="108"/>
    <cellStyle name="Заголовок 4 2" xfId="109"/>
    <cellStyle name="Итог 2" xfId="110"/>
    <cellStyle name="Контрольная ячейка 2" xfId="111"/>
    <cellStyle name="Название 2" xfId="112"/>
    <cellStyle name="Нейтральный 2" xfId="113"/>
    <cellStyle name="Обычный" xfId="0" builtinId="0"/>
    <cellStyle name="Обычный 10" xfId="114"/>
    <cellStyle name="Обычный 10 2" xfId="115"/>
    <cellStyle name="Обычный 10 2 2" xfId="116"/>
    <cellStyle name="Обычный 10 2 3" xfId="117"/>
    <cellStyle name="Обычный 10 3" xfId="118"/>
    <cellStyle name="Обычный 10 3 2" xfId="404"/>
    <cellStyle name="Обычный 10 4" xfId="405"/>
    <cellStyle name="Обычный 10 5" xfId="406"/>
    <cellStyle name="Обычный 11" xfId="119"/>
    <cellStyle name="Обычный 11 2" xfId="120"/>
    <cellStyle name="Обычный 12" xfId="121"/>
    <cellStyle name="Обычный 12 2" xfId="122"/>
    <cellStyle name="Обычный 12 2 2" xfId="407"/>
    <cellStyle name="Обычный 12 2 3" xfId="408"/>
    <cellStyle name="Обычный 12 2 4" xfId="409"/>
    <cellStyle name="Обычный 12 3" xfId="123"/>
    <cellStyle name="Обычный 12 4" xfId="124"/>
    <cellStyle name="Обычный 13" xfId="125"/>
    <cellStyle name="Обычный 13 2" xfId="126"/>
    <cellStyle name="Обычный 13 3" xfId="410"/>
    <cellStyle name="Обычный 13 4" xfId="411"/>
    <cellStyle name="Обычный 14" xfId="127"/>
    <cellStyle name="Обычный 14 2" xfId="128"/>
    <cellStyle name="Обычный 14 3" xfId="129"/>
    <cellStyle name="Обычный 15" xfId="130"/>
    <cellStyle name="Обычный 15 2" xfId="131"/>
    <cellStyle name="Обычный 15 3" xfId="412"/>
    <cellStyle name="Обычный 15 4" xfId="413"/>
    <cellStyle name="Обычный 16" xfId="132"/>
    <cellStyle name="Обычный 16 2" xfId="133"/>
    <cellStyle name="Обычный 16 3" xfId="134"/>
    <cellStyle name="Обычный 17" xfId="135"/>
    <cellStyle name="Обычный 17 2" xfId="136"/>
    <cellStyle name="Обычный 17 3" xfId="414"/>
    <cellStyle name="Обычный 17 4" xfId="415"/>
    <cellStyle name="Обычный 18" xfId="137"/>
    <cellStyle name="Обычный 18 2" xfId="138"/>
    <cellStyle name="Обычный 18 2 2" xfId="416"/>
    <cellStyle name="Обычный 18 3" xfId="139"/>
    <cellStyle name="Обычный 18 4" xfId="417"/>
    <cellStyle name="Обычный 19" xfId="140"/>
    <cellStyle name="Обычный 19 2" xfId="141"/>
    <cellStyle name="Обычный 19 3" xfId="142"/>
    <cellStyle name="Обычный 2" xfId="4"/>
    <cellStyle name="Обычный 2 2" xfId="143"/>
    <cellStyle name="Обычный 2 2 2" xfId="144"/>
    <cellStyle name="Обычный 2 2 2 2" xfId="145"/>
    <cellStyle name="Обычный 2 2 3" xfId="146"/>
    <cellStyle name="Обычный 2 2 3 2" xfId="147"/>
    <cellStyle name="Обычный 2 2 4" xfId="148"/>
    <cellStyle name="Обычный 2 2 4 2" xfId="149"/>
    <cellStyle name="Обычный 2 2 5" xfId="150"/>
    <cellStyle name="Обычный 2 2 6" xfId="151"/>
    <cellStyle name="Обычный 2 2_Расчет (2)" xfId="152"/>
    <cellStyle name="Обычный 2 3" xfId="153"/>
    <cellStyle name="Обычный 2 3 2" xfId="154"/>
    <cellStyle name="Обычный 2 3 3" xfId="155"/>
    <cellStyle name="Обычный 2 4" xfId="156"/>
    <cellStyle name="Обычный 2 4 2" xfId="157"/>
    <cellStyle name="Обычный 2 4 3" xfId="158"/>
    <cellStyle name="Обычный 2 5" xfId="159"/>
    <cellStyle name="Обычный 2 5 2" xfId="418"/>
    <cellStyle name="Обычный 2 5 3" xfId="419"/>
    <cellStyle name="Обычный 2 5 4" xfId="420"/>
    <cellStyle name="Обычный 2 6" xfId="160"/>
    <cellStyle name="Обычный 2 6 2" xfId="161"/>
    <cellStyle name="Обычный 2 6 3" xfId="421"/>
    <cellStyle name="Обычный 2 6 4" xfId="422"/>
    <cellStyle name="Обычный 2 7" xfId="162"/>
    <cellStyle name="Обычный 2 7 2" xfId="423"/>
    <cellStyle name="Обычный 2 7 3" xfId="424"/>
    <cellStyle name="Обычный 2 7 4" xfId="425"/>
    <cellStyle name="Обычный 2 8" xfId="163"/>
    <cellStyle name="Обычный 2_Расчет (2)" xfId="164"/>
    <cellStyle name="Обычный 20" xfId="165"/>
    <cellStyle name="Обычный 20 2" xfId="166"/>
    <cellStyle name="Обычный 21" xfId="167"/>
    <cellStyle name="Обычный 21 2" xfId="168"/>
    <cellStyle name="Обычный 22" xfId="169"/>
    <cellStyle name="Обычный 22 2" xfId="170"/>
    <cellStyle name="Обычный 23" xfId="171"/>
    <cellStyle name="Обычный 23 2" xfId="172"/>
    <cellStyle name="Обычный 24" xfId="173"/>
    <cellStyle name="Обычный 24 2" xfId="174"/>
    <cellStyle name="Обычный 25" xfId="175"/>
    <cellStyle name="Обычный 25 2" xfId="176"/>
    <cellStyle name="Обычный 26" xfId="177"/>
    <cellStyle name="Обычный 26 2" xfId="178"/>
    <cellStyle name="Обычный 27" xfId="179"/>
    <cellStyle name="Обычный 27 2" xfId="180"/>
    <cellStyle name="Обычный 28" xfId="181"/>
    <cellStyle name="Обычный 28 2" xfId="182"/>
    <cellStyle name="Обычный 29" xfId="183"/>
    <cellStyle name="Обычный 29 2" xfId="184"/>
    <cellStyle name="Обычный 3" xfId="185"/>
    <cellStyle name="Обычный 3 2" xfId="186"/>
    <cellStyle name="Обычный 3 2 2" xfId="187"/>
    <cellStyle name="Обычный 3 2 2 2" xfId="188"/>
    <cellStyle name="Обычный 3 2 2 3" xfId="426"/>
    <cellStyle name="Обычный 3 2 2 4" xfId="427"/>
    <cellStyle name="Обычный 3 2 3" xfId="189"/>
    <cellStyle name="Обычный 3 2 4" xfId="190"/>
    <cellStyle name="Обычный 3 2_Расчет (2)" xfId="191"/>
    <cellStyle name="Обычный 3 3" xfId="192"/>
    <cellStyle name="Обычный 3 4" xfId="193"/>
    <cellStyle name="Обычный 3 5" xfId="194"/>
    <cellStyle name="Обычный 3 6" xfId="195"/>
    <cellStyle name="Обычный 3 6 2" xfId="196"/>
    <cellStyle name="Обычный 3 6 3" xfId="197"/>
    <cellStyle name="Обычный 3 7" xfId="198"/>
    <cellStyle name="Обычный 3__прил_2_Объемы_на_2012_СНГ2" xfId="199"/>
    <cellStyle name="Обычный 30" xfId="200"/>
    <cellStyle name="Обычный 30 2" xfId="201"/>
    <cellStyle name="Обычный 31" xfId="202"/>
    <cellStyle name="Обычный 31 2" xfId="203"/>
    <cellStyle name="Обычный 32" xfId="204"/>
    <cellStyle name="Обычный 32 2" xfId="205"/>
    <cellStyle name="Обычный 33" xfId="206"/>
    <cellStyle name="Обычный 33 2" xfId="207"/>
    <cellStyle name="Обычный 34" xfId="208"/>
    <cellStyle name="Обычный 34 2" xfId="209"/>
    <cellStyle name="Обычный 34 3" xfId="210"/>
    <cellStyle name="Обычный 35" xfId="211"/>
    <cellStyle name="Обычный 35 2" xfId="212"/>
    <cellStyle name="Обычный 36" xfId="213"/>
    <cellStyle name="Обычный 36 2" xfId="214"/>
    <cellStyle name="Обычный 37" xfId="215"/>
    <cellStyle name="Обычный 37 2" xfId="216"/>
    <cellStyle name="Обычный 38" xfId="217"/>
    <cellStyle name="Обычный 39" xfId="218"/>
    <cellStyle name="Обычный 4" xfId="3"/>
    <cellStyle name="Обычный 4 2" xfId="219"/>
    <cellStyle name="Обычный 4 2 2" xfId="220"/>
    <cellStyle name="Обычный 4 3" xfId="221"/>
    <cellStyle name="Обычный 4 3 2" xfId="222"/>
    <cellStyle name="Обычный 4 4" xfId="223"/>
    <cellStyle name="Обычный 40" xfId="224"/>
    <cellStyle name="Обычный 41" xfId="225"/>
    <cellStyle name="Обычный 41 2" xfId="226"/>
    <cellStyle name="Обычный 41 2 2" xfId="227"/>
    <cellStyle name="Обычный 41 2 2 2" xfId="228"/>
    <cellStyle name="Обычный 41 2 3" xfId="229"/>
    <cellStyle name="Обычный 41 3" xfId="230"/>
    <cellStyle name="Обычный 41 4" xfId="231"/>
    <cellStyle name="Обычный 41 4 2" xfId="232"/>
    <cellStyle name="Обычный 41 5" xfId="233"/>
    <cellStyle name="Обычный 42" xfId="234"/>
    <cellStyle name="Обычный 42 2" xfId="235"/>
    <cellStyle name="Обычный 42 2 2" xfId="236"/>
    <cellStyle name="Обычный 42 2 3" xfId="237"/>
    <cellStyle name="Обычный 43" xfId="238"/>
    <cellStyle name="Обычный 44" xfId="239"/>
    <cellStyle name="Обычный 45" xfId="240"/>
    <cellStyle name="Обычный 45 2" xfId="241"/>
    <cellStyle name="Обычный 45 3" xfId="428"/>
    <cellStyle name="Обычный 45 4" xfId="429"/>
    <cellStyle name="Обычный 46" xfId="242"/>
    <cellStyle name="Обычный 47" xfId="243"/>
    <cellStyle name="Обычный 48" xfId="244"/>
    <cellStyle name="Обычный 5" xfId="245"/>
    <cellStyle name="Обычный 5 2" xfId="246"/>
    <cellStyle name="Обычный 5 3" xfId="247"/>
    <cellStyle name="Обычный 51" xfId="248"/>
    <cellStyle name="Обычный 52" xfId="249"/>
    <cellStyle name="Обычный 54" xfId="250"/>
    <cellStyle name="Обычный 6" xfId="251"/>
    <cellStyle name="Обычный 6 2" xfId="252"/>
    <cellStyle name="Обычный 6 3" xfId="253"/>
    <cellStyle name="Обычный 6_Расчет (2)" xfId="254"/>
    <cellStyle name="Обычный 7" xfId="255"/>
    <cellStyle name="Обычный 7 2" xfId="256"/>
    <cellStyle name="Обычный 7 3" xfId="430"/>
    <cellStyle name="Обычный 7 4" xfId="431"/>
    <cellStyle name="Обычный 8" xfId="257"/>
    <cellStyle name="Обычный 8 2" xfId="258"/>
    <cellStyle name="Обычный 8 2 2" xfId="432"/>
    <cellStyle name="Обычный 8 2 3" xfId="433"/>
    <cellStyle name="Обычный 8 2 4" xfId="434"/>
    <cellStyle name="Обычный 8 3" xfId="259"/>
    <cellStyle name="Обычный 8 4" xfId="260"/>
    <cellStyle name="Обычный 9" xfId="261"/>
    <cellStyle name="Обычный 9 2" xfId="262"/>
    <cellStyle name="Плохой 2" xfId="263"/>
    <cellStyle name="Пояснение 2" xfId="264"/>
    <cellStyle name="Примечание 2" xfId="265"/>
    <cellStyle name="Примечание 2 2" xfId="266"/>
    <cellStyle name="Процентный 2" xfId="267"/>
    <cellStyle name="Процентный 3" xfId="268"/>
    <cellStyle name="Процентный 4" xfId="269"/>
    <cellStyle name="Связанная ячейка 2" xfId="270"/>
    <cellStyle name="Стиль 1" xfId="271"/>
    <cellStyle name="Стиль 1 2" xfId="272"/>
    <cellStyle name="Стиль 1 2 2" xfId="273"/>
    <cellStyle name="Стиль 1 3" xfId="274"/>
    <cellStyle name="Стиль 1 4" xfId="275"/>
    <cellStyle name="Стиль 1 4 2" xfId="276"/>
    <cellStyle name="Стиль 1 5" xfId="277"/>
    <cellStyle name="Стиль 10" xfId="278"/>
    <cellStyle name="Стиль 10 2" xfId="279"/>
    <cellStyle name="Стиль 11" xfId="280"/>
    <cellStyle name="Стиль 11 2" xfId="281"/>
    <cellStyle name="Стиль 12" xfId="282"/>
    <cellStyle name="Стиль 12 2" xfId="283"/>
    <cellStyle name="Стиль 13" xfId="284"/>
    <cellStyle name="Стиль 14" xfId="285"/>
    <cellStyle name="Стиль 15" xfId="286"/>
    <cellStyle name="Стиль 16" xfId="287"/>
    <cellStyle name="Стиль 17" xfId="288"/>
    <cellStyle name="Стиль 18" xfId="289"/>
    <cellStyle name="Стиль 2" xfId="290"/>
    <cellStyle name="Стиль 2 2" xfId="291"/>
    <cellStyle name="Стиль 3" xfId="292"/>
    <cellStyle name="Стиль 3 2" xfId="293"/>
    <cellStyle name="Стиль 4" xfId="294"/>
    <cellStyle name="Стиль 4 2" xfId="295"/>
    <cellStyle name="Стиль 5" xfId="296"/>
    <cellStyle name="Стиль 5 2" xfId="297"/>
    <cellStyle name="Стиль 6" xfId="298"/>
    <cellStyle name="Стиль 6 2" xfId="299"/>
    <cellStyle name="Стиль 7" xfId="300"/>
    <cellStyle name="Стиль 7 2" xfId="301"/>
    <cellStyle name="Стиль 8" xfId="302"/>
    <cellStyle name="Стиль 8 2" xfId="303"/>
    <cellStyle name="Стиль 9" xfId="304"/>
    <cellStyle name="Стиль 9 2" xfId="305"/>
    <cellStyle name="Текст предупреждения 2" xfId="306"/>
    <cellStyle name="Тысячи [0]" xfId="307"/>
    <cellStyle name="Тысячи [0] 2" xfId="308"/>
    <cellStyle name="Тысячи [0]_Di9L0o5j31kGokzdMy2T4e8xw" xfId="309"/>
    <cellStyle name="Тысячи_Di9L0o5j31kGokzdMy2T4e8xw" xfId="310"/>
    <cellStyle name="Финансовый 10" xfId="311"/>
    <cellStyle name="Финансовый 11" xfId="312"/>
    <cellStyle name="Финансовый 12" xfId="313"/>
    <cellStyle name="Финансовый 12 2" xfId="314"/>
    <cellStyle name="Финансовый 13" xfId="315"/>
    <cellStyle name="Финансовый 14" xfId="316"/>
    <cellStyle name="Финансовый 15" xfId="317"/>
    <cellStyle name="Финансовый 16" xfId="318"/>
    <cellStyle name="Финансовый 17" xfId="319"/>
    <cellStyle name="Финансовый 18" xfId="320"/>
    <cellStyle name="Финансовый 19" xfId="321"/>
    <cellStyle name="Финансовый 2" xfId="322"/>
    <cellStyle name="Финансовый 2 2" xfId="323"/>
    <cellStyle name="Финансовый 2 2 2" xfId="2"/>
    <cellStyle name="Финансовый 2 3" xfId="324"/>
    <cellStyle name="Финансовый 2 3 2" xfId="325"/>
    <cellStyle name="Финансовый 2 3 3" xfId="1"/>
    <cellStyle name="Финансовый 2 4" xfId="326"/>
    <cellStyle name="Финансовый 2 5" xfId="327"/>
    <cellStyle name="Финансовый 20" xfId="328"/>
    <cellStyle name="Финансовый 21" xfId="329"/>
    <cellStyle name="Финансовый 22" xfId="330"/>
    <cellStyle name="Финансовый 23" xfId="331"/>
    <cellStyle name="Финансовый 24" xfId="332"/>
    <cellStyle name="Финансовый 25" xfId="333"/>
    <cellStyle name="Финансовый 26" xfId="334"/>
    <cellStyle name="Финансовый 27" xfId="335"/>
    <cellStyle name="Финансовый 28" xfId="336"/>
    <cellStyle name="Финансовый 3" xfId="337"/>
    <cellStyle name="Финансовый 3 2" xfId="338"/>
    <cellStyle name="Финансовый 3 2 2" xfId="339"/>
    <cellStyle name="Финансовый 3 3" xfId="340"/>
    <cellStyle name="Финансовый 4" xfId="341"/>
    <cellStyle name="Финансовый 4 2" xfId="342"/>
    <cellStyle name="Финансовый 5" xfId="343"/>
    <cellStyle name="Финансовый 5 2" xfId="344"/>
    <cellStyle name="Финансовый 5 3" xfId="345"/>
    <cellStyle name="Финансовый 6" xfId="346"/>
    <cellStyle name="Финансовый 6 2" xfId="347"/>
    <cellStyle name="Финансовый 7" xfId="348"/>
    <cellStyle name="Финансовый 7 2" xfId="349"/>
    <cellStyle name="Финансовый 8" xfId="350"/>
    <cellStyle name="Финансовый 8 2" xfId="351"/>
    <cellStyle name="Финансовый 9" xfId="352"/>
    <cellStyle name="Финансовый 9 2" xfId="353"/>
    <cellStyle name="Хороший 2" xfId="354"/>
    <cellStyle name="㼿" xfId="355"/>
    <cellStyle name="㼿 2" xfId="356"/>
    <cellStyle name="㼿 3" xfId="357"/>
    <cellStyle name="㼿?" xfId="358"/>
    <cellStyle name="㼿? 2" xfId="359"/>
    <cellStyle name="㼿? 2 2" xfId="360"/>
    <cellStyle name="㼿? 3" xfId="361"/>
    <cellStyle name="㼿㼿" xfId="362"/>
    <cellStyle name="㼿㼿 2" xfId="363"/>
    <cellStyle name="㼿㼿?" xfId="364"/>
    <cellStyle name="㼿㼿? 2" xfId="365"/>
    <cellStyle name="㼿㼿? 2 2" xfId="366"/>
    <cellStyle name="㼿㼿? 3" xfId="367"/>
    <cellStyle name="㼿㼿? 4" xfId="368"/>
    <cellStyle name="㼿㼿㼿" xfId="369"/>
    <cellStyle name="㼿㼿㼿 2" xfId="370"/>
    <cellStyle name="㼿㼿㼿 3" xfId="371"/>
    <cellStyle name="㼿㼿㼿?" xfId="372"/>
    <cellStyle name="㼿㼿㼿? 2" xfId="373"/>
    <cellStyle name="㼿㼿㼿? 2 2" xfId="374"/>
    <cellStyle name="㼿㼿㼿? 3" xfId="375"/>
    <cellStyle name="㼿㼿㼿㼿" xfId="376"/>
    <cellStyle name="㼿㼿㼿㼿 2" xfId="377"/>
    <cellStyle name="㼿㼿㼿㼿?" xfId="378"/>
    <cellStyle name="㼿㼿㼿㼿? 2" xfId="379"/>
    <cellStyle name="㼿㼿㼿㼿㼿" xfId="380"/>
    <cellStyle name="㼿㼿㼿㼿㼿 10" xfId="381"/>
    <cellStyle name="㼿㼿㼿㼿㼿 10 2" xfId="382"/>
    <cellStyle name="㼿㼿㼿㼿㼿 11" xfId="383"/>
    <cellStyle name="㼿㼿㼿㼿㼿 11 2" xfId="384"/>
    <cellStyle name="㼿㼿㼿㼿㼿 2" xfId="385"/>
    <cellStyle name="㼿㼿㼿㼿㼿 3" xfId="386"/>
    <cellStyle name="㼿㼿㼿㼿㼿 4" xfId="387"/>
    <cellStyle name="㼿㼿㼿㼿㼿 5" xfId="388"/>
    <cellStyle name="㼿㼿㼿㼿㼿 6" xfId="389"/>
    <cellStyle name="㼿㼿㼿㼿㼿 7" xfId="390"/>
    <cellStyle name="㼿㼿㼿㼿㼿 7 2" xfId="391"/>
    <cellStyle name="㼿㼿㼿㼿㼿 8" xfId="392"/>
    <cellStyle name="㼿㼿㼿㼿㼿 9" xfId="393"/>
    <cellStyle name="㼿㼿㼿㼿㼿?" xfId="394"/>
    <cellStyle name="㼿㼿㼿㼿㼿㼿" xfId="395"/>
    <cellStyle name="㼿㼿㼿㼿㼿㼿 2" xfId="396"/>
    <cellStyle name="㼿㼿㼿㼿㼿㼿?" xfId="397"/>
    <cellStyle name="㼿㼿㼿㼿㼿㼿㼿" xfId="398"/>
    <cellStyle name="㼿㼿㼿㼿㼿㼿㼿 2" xfId="399"/>
    <cellStyle name="㼿㼿㼿㼿㼿㼿㼿㼿" xfId="400"/>
    <cellStyle name="㼿㼿㼿㼿㼿㼿㼿㼿㼿" xfId="401"/>
    <cellStyle name="㼿㼿㼿㼿㼿㼿㼿㼿㼿㼿" xfId="402"/>
    <cellStyle name="㼿㼿㼿㼿㼿㼿㼿㼿㼿㼿㼿㼿㼿㼿㼿㼿㼿㼿㼿㼿㼿㼿㼿㼿㼿㼿㼿㼿㼿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nerik_EV\AppData\Local\Microsoft\Windows\Temporary%20Internet%20Files\Content.Outlook\KHYB7B26\&#1044;&#1083;&#1103;%20&#1087;&#1077;&#1088;&#1077;&#1074;&#1086;&#1076;&#1072;%20&#1089;&#1091;&#1084;&#1084;&#1099;%20&#1087;&#1088;&#1086;&#1087;&#1080;&#1089;&#1100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ководители"/>
      <sheetName val="Исходные данные окончат"/>
      <sheetName val="перевод цифр"/>
      <sheetName val="Для перевода суммы прописью"/>
    </sheetNames>
    <definedNames>
      <definedName name="n_1" refersTo="#ССЫЛКА!"/>
      <definedName name="n_2" refersTo="#ССЫЛКА!"/>
      <definedName name="n_3" refersTo="#ССЫЛКА!"/>
      <definedName name="n_5" refersTo="#ССЫЛКА!" sheetId="2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view="pageBreakPreview" zoomScale="86" zoomScaleNormal="89" zoomScaleSheetLayoutView="86" workbookViewId="0">
      <selection activeCell="P85" sqref="P85"/>
    </sheetView>
  </sheetViews>
  <sheetFormatPr defaultRowHeight="12.75" outlineLevelRow="1" x14ac:dyDescent="0.2"/>
  <cols>
    <col min="1" max="1" width="8.7109375" style="35" customWidth="1"/>
    <col min="2" max="2" width="50.42578125" style="84" customWidth="1"/>
    <col min="3" max="3" width="13.42578125" style="85" customWidth="1"/>
    <col min="4" max="6" width="13.42578125" style="6" customWidth="1"/>
    <col min="7" max="7" width="14.7109375" style="6" hidden="1" customWidth="1"/>
    <col min="8" max="8" width="15.5703125" style="6" hidden="1" customWidth="1"/>
    <col min="9" max="9" width="14" style="6" hidden="1" customWidth="1"/>
    <col min="10" max="10" width="12.7109375" style="6" hidden="1" customWidth="1"/>
    <col min="11" max="14" width="0" style="6" hidden="1" customWidth="1"/>
    <col min="15" max="16384" width="9.140625" style="6"/>
  </cols>
  <sheetData>
    <row r="1" spans="1:9" ht="6.75" customHeight="1" x14ac:dyDescent="0.25">
      <c r="A1" s="1"/>
      <c r="B1" s="2"/>
      <c r="C1" s="3"/>
      <c r="D1" s="4"/>
      <c r="E1" s="4"/>
      <c r="F1" s="4"/>
      <c r="G1" s="5"/>
    </row>
    <row r="2" spans="1:9" ht="18" x14ac:dyDescent="0.25">
      <c r="A2" s="221" t="s">
        <v>0</v>
      </c>
      <c r="B2" s="221"/>
      <c r="C2" s="221"/>
      <c r="D2" s="221"/>
      <c r="E2" s="221"/>
      <c r="F2" s="221"/>
      <c r="G2" s="5"/>
      <c r="H2" s="6" t="s">
        <v>68</v>
      </c>
    </row>
    <row r="3" spans="1:9" ht="18" x14ac:dyDescent="0.25">
      <c r="A3" s="221" t="s">
        <v>1</v>
      </c>
      <c r="B3" s="221"/>
      <c r="C3" s="221"/>
      <c r="D3" s="221"/>
      <c r="E3" s="221"/>
      <c r="F3" s="221"/>
      <c r="G3" s="5"/>
      <c r="H3" s="6" t="s">
        <v>69</v>
      </c>
    </row>
    <row r="4" spans="1:9" ht="18" x14ac:dyDescent="0.25">
      <c r="A4" s="221" t="s">
        <v>2</v>
      </c>
      <c r="B4" s="221"/>
      <c r="C4" s="221"/>
      <c r="D4" s="221"/>
      <c r="E4" s="221"/>
      <c r="F4" s="221"/>
      <c r="G4" s="5"/>
    </row>
    <row r="5" spans="1:9" ht="9" customHeight="1" x14ac:dyDescent="0.2">
      <c r="A5" s="222" t="str">
        <f>H3</f>
        <v xml:space="preserve">на территории Тюменской области, ХМАО и ЯНАО в феврале 2016 года (факт)                                                                                                                   </v>
      </c>
      <c r="B5" s="222"/>
      <c r="C5" s="222"/>
      <c r="D5" s="222"/>
      <c r="E5" s="222"/>
      <c r="F5" s="222"/>
      <c r="G5" s="5"/>
    </row>
    <row r="6" spans="1:9" ht="19.5" customHeight="1" x14ac:dyDescent="0.2">
      <c r="A6" s="222"/>
      <c r="B6" s="222"/>
      <c r="C6" s="222"/>
      <c r="D6" s="222"/>
      <c r="E6" s="222"/>
      <c r="F6" s="222"/>
      <c r="G6" s="5"/>
    </row>
    <row r="7" spans="1:9" ht="16.5" customHeight="1" x14ac:dyDescent="0.2">
      <c r="A7" s="223" t="s">
        <v>3</v>
      </c>
      <c r="B7" s="223"/>
      <c r="C7" s="223"/>
      <c r="D7" s="223"/>
      <c r="E7" s="223"/>
      <c r="F7" s="223"/>
      <c r="G7" s="223"/>
    </row>
    <row r="8" spans="1:9" ht="12" customHeight="1" x14ac:dyDescent="0.2">
      <c r="A8" s="7"/>
      <c r="B8" s="8"/>
      <c r="C8" s="9"/>
      <c r="D8" s="10"/>
      <c r="E8" s="10"/>
      <c r="F8" s="10"/>
      <c r="G8" s="11"/>
      <c r="H8" s="11"/>
      <c r="I8" s="11"/>
    </row>
    <row r="9" spans="1:9" ht="36.75" customHeight="1" thickBot="1" x14ac:dyDescent="0.25">
      <c r="A9" s="224" t="s">
        <v>4</v>
      </c>
      <c r="B9" s="224"/>
      <c r="C9" s="224"/>
      <c r="D9" s="224"/>
      <c r="E9" s="224"/>
      <c r="F9" s="224"/>
      <c r="G9" s="12"/>
      <c r="H9" s="11"/>
      <c r="I9" s="11"/>
    </row>
    <row r="10" spans="1:9" ht="53.25" customHeight="1" x14ac:dyDescent="0.2">
      <c r="A10" s="187" t="s">
        <v>5</v>
      </c>
      <c r="B10" s="189" t="s">
        <v>6</v>
      </c>
      <c r="C10" s="191" t="s">
        <v>7</v>
      </c>
      <c r="D10" s="193" t="s">
        <v>8</v>
      </c>
      <c r="E10" s="212"/>
      <c r="F10" s="194"/>
      <c r="G10" s="11"/>
      <c r="H10" s="11"/>
    </row>
    <row r="11" spans="1:9" ht="14.25" customHeight="1" thickBot="1" x14ac:dyDescent="0.25">
      <c r="A11" s="188"/>
      <c r="B11" s="190"/>
      <c r="C11" s="192"/>
      <c r="D11" s="13" t="s">
        <v>70</v>
      </c>
      <c r="E11" s="13" t="s">
        <v>10</v>
      </c>
      <c r="F11" s="14" t="s">
        <v>11</v>
      </c>
    </row>
    <row r="12" spans="1:9" ht="15.75" customHeight="1" x14ac:dyDescent="0.2">
      <c r="A12" s="15" t="s">
        <v>12</v>
      </c>
      <c r="B12" s="16" t="s">
        <v>13</v>
      </c>
      <c r="C12" s="16"/>
      <c r="D12" s="17"/>
      <c r="E12" s="17"/>
      <c r="F12" s="18"/>
      <c r="G12" s="11"/>
      <c r="H12" s="11"/>
      <c r="I12" s="11"/>
    </row>
    <row r="13" spans="1:9" ht="18" customHeight="1" x14ac:dyDescent="0.2">
      <c r="A13" s="19" t="s">
        <v>14</v>
      </c>
      <c r="B13" s="20" t="s">
        <v>15</v>
      </c>
      <c r="C13" s="21" t="s">
        <v>16</v>
      </c>
      <c r="D13" s="22">
        <v>3617.1530000000002</v>
      </c>
      <c r="E13" s="22">
        <v>3759.9920000000002</v>
      </c>
      <c r="F13" s="23">
        <v>3824.5520000000001</v>
      </c>
      <c r="G13" s="11"/>
      <c r="H13" s="11"/>
      <c r="I13" s="11"/>
    </row>
    <row r="14" spans="1:9" ht="30.75" customHeight="1" x14ac:dyDescent="0.2">
      <c r="A14" s="24" t="s">
        <v>17</v>
      </c>
      <c r="B14" s="25" t="s">
        <v>18</v>
      </c>
      <c r="C14" s="26" t="s">
        <v>16</v>
      </c>
      <c r="D14" s="27">
        <f>D13-D15</f>
        <v>1590.1320000000003</v>
      </c>
      <c r="E14" s="27">
        <f>E13-E15</f>
        <v>1590.1320819523407</v>
      </c>
      <c r="F14" s="28">
        <f>F13-F15</f>
        <v>1590.1320000000001</v>
      </c>
      <c r="G14" s="29">
        <f>D14-E14</f>
        <v>-8.1952340451607597E-5</v>
      </c>
      <c r="H14" s="11"/>
      <c r="I14" s="11"/>
    </row>
    <row r="15" spans="1:9" ht="31.5" customHeight="1" thickBot="1" x14ac:dyDescent="0.25">
      <c r="A15" s="30" t="s">
        <v>19</v>
      </c>
      <c r="B15" s="31" t="s">
        <v>20</v>
      </c>
      <c r="C15" s="32" t="s">
        <v>16</v>
      </c>
      <c r="D15" s="33">
        <f>D19</f>
        <v>2027.021</v>
      </c>
      <c r="E15" s="33">
        <f>E19</f>
        <v>2169.8599180476594</v>
      </c>
      <c r="F15" s="34">
        <f>F19</f>
        <v>2234.42</v>
      </c>
      <c r="G15" s="11"/>
      <c r="H15" s="11"/>
      <c r="I15" s="11"/>
    </row>
    <row r="16" spans="1:9" hidden="1" x14ac:dyDescent="0.2">
      <c r="B16" s="36"/>
      <c r="C16" s="37"/>
      <c r="F16" s="11"/>
      <c r="G16" s="11"/>
      <c r="H16" s="11"/>
      <c r="I16" s="11"/>
    </row>
    <row r="17" spans="1:9" ht="18" hidden="1" customHeight="1" outlineLevel="1" x14ac:dyDescent="0.2">
      <c r="A17" s="213" t="s">
        <v>21</v>
      </c>
      <c r="B17" s="214"/>
      <c r="C17" s="217" t="s">
        <v>7</v>
      </c>
      <c r="D17" s="38"/>
      <c r="E17" s="219" t="s">
        <v>8</v>
      </c>
      <c r="F17" s="220"/>
      <c r="G17" s="39"/>
      <c r="H17" s="11"/>
    </row>
    <row r="18" spans="1:9" ht="19.5" hidden="1" customHeight="1" outlineLevel="1" thickBot="1" x14ac:dyDescent="0.25">
      <c r="A18" s="215"/>
      <c r="B18" s="216"/>
      <c r="C18" s="218"/>
      <c r="D18" s="40" t="s">
        <v>9</v>
      </c>
      <c r="E18" s="40" t="s">
        <v>10</v>
      </c>
      <c r="F18" s="41" t="s">
        <v>11</v>
      </c>
      <c r="G18" s="42"/>
      <c r="H18" s="11"/>
    </row>
    <row r="19" spans="1:9" ht="28.5" hidden="1" customHeight="1" outlineLevel="1" thickBot="1" x14ac:dyDescent="0.25">
      <c r="A19" s="203" t="s">
        <v>22</v>
      </c>
      <c r="B19" s="204"/>
      <c r="C19" s="43" t="s">
        <v>16</v>
      </c>
      <c r="D19" s="44">
        <f>D20+D21+D22+D23</f>
        <v>2027.021</v>
      </c>
      <c r="E19" s="44">
        <f>E20+D21+E22+D23</f>
        <v>2169.8599180476594</v>
      </c>
      <c r="F19" s="45">
        <f>F20+D21++D23+F22</f>
        <v>2234.42</v>
      </c>
      <c r="G19" s="46"/>
      <c r="H19" s="11"/>
    </row>
    <row r="20" spans="1:9" ht="26.25" hidden="1" customHeight="1" outlineLevel="1" x14ac:dyDescent="0.2">
      <c r="A20" s="205" t="s">
        <v>23</v>
      </c>
      <c r="B20" s="206"/>
      <c r="C20" s="47" t="s">
        <v>16</v>
      </c>
      <c r="D20" s="48">
        <v>1779.19</v>
      </c>
      <c r="E20" s="48">
        <v>1931.76</v>
      </c>
      <c r="F20" s="49">
        <v>1986.5900000000001</v>
      </c>
      <c r="G20" s="50"/>
      <c r="H20" s="11"/>
    </row>
    <row r="21" spans="1:9" ht="14.25" hidden="1" customHeight="1" outlineLevel="1" x14ac:dyDescent="0.2">
      <c r="A21" s="207" t="s">
        <v>24</v>
      </c>
      <c r="B21" s="208"/>
      <c r="C21" s="51" t="s">
        <v>16</v>
      </c>
      <c r="D21" s="52">
        <v>22.31</v>
      </c>
      <c r="E21" s="53"/>
      <c r="F21" s="54"/>
      <c r="G21" s="50"/>
      <c r="H21" s="11"/>
    </row>
    <row r="22" spans="1:9" ht="27.75" hidden="1" customHeight="1" outlineLevel="1" x14ac:dyDescent="0.2">
      <c r="A22" s="207" t="s">
        <v>25</v>
      </c>
      <c r="B22" s="208"/>
      <c r="C22" s="51" t="s">
        <v>16</v>
      </c>
      <c r="D22" s="55">
        <v>222.291</v>
      </c>
      <c r="E22" s="56">
        <v>212.55991804765938</v>
      </c>
      <c r="F22" s="57">
        <v>222.29</v>
      </c>
      <c r="G22" s="50"/>
      <c r="H22" s="11"/>
    </row>
    <row r="23" spans="1:9" ht="25.5" hidden="1" customHeight="1" outlineLevel="1" thickBot="1" x14ac:dyDescent="0.3">
      <c r="A23" s="209" t="s">
        <v>26</v>
      </c>
      <c r="B23" s="210"/>
      <c r="C23" s="58" t="s">
        <v>16</v>
      </c>
      <c r="D23" s="59">
        <v>3.23</v>
      </c>
      <c r="E23" s="60"/>
      <c r="F23" s="61"/>
      <c r="G23" s="62"/>
      <c r="H23" s="11"/>
    </row>
    <row r="24" spans="1:9" ht="15.75" hidden="1" customHeight="1" collapsed="1" x14ac:dyDescent="0.25">
      <c r="A24" s="7"/>
      <c r="B24" s="8"/>
      <c r="C24" s="9"/>
      <c r="D24" s="62"/>
      <c r="E24" s="62"/>
      <c r="F24" s="10"/>
      <c r="G24" s="11"/>
      <c r="H24" s="11"/>
      <c r="I24" s="11"/>
    </row>
    <row r="25" spans="1:9" ht="21" customHeight="1" x14ac:dyDescent="0.2">
      <c r="A25" s="7"/>
      <c r="B25" s="8"/>
      <c r="C25" s="9"/>
      <c r="D25" s="10"/>
      <c r="E25" s="10"/>
      <c r="F25" s="10"/>
      <c r="G25" s="63"/>
      <c r="H25" s="63"/>
      <c r="I25" s="11"/>
    </row>
    <row r="26" spans="1:9" ht="20.25" customHeight="1" x14ac:dyDescent="0.2">
      <c r="A26" s="211" t="s">
        <v>27</v>
      </c>
      <c r="B26" s="211"/>
      <c r="C26" s="211"/>
      <c r="D26" s="211"/>
      <c r="E26" s="211"/>
      <c r="F26" s="211"/>
      <c r="G26" s="211"/>
    </row>
    <row r="27" spans="1:9" ht="8.25" customHeight="1" thickBot="1" x14ac:dyDescent="0.25">
      <c r="B27" s="36"/>
      <c r="C27" s="37"/>
    </row>
    <row r="28" spans="1:9" ht="48.75" customHeight="1" x14ac:dyDescent="0.2">
      <c r="A28" s="187" t="s">
        <v>5</v>
      </c>
      <c r="B28" s="189" t="s">
        <v>6</v>
      </c>
      <c r="C28" s="191" t="s">
        <v>7</v>
      </c>
      <c r="D28" s="193" t="s">
        <v>8</v>
      </c>
      <c r="E28" s="194"/>
    </row>
    <row r="29" spans="1:9" ht="16.5" customHeight="1" thickBot="1" x14ac:dyDescent="0.25">
      <c r="A29" s="188"/>
      <c r="B29" s="190"/>
      <c r="C29" s="192"/>
      <c r="D29" s="13" t="s">
        <v>10</v>
      </c>
      <c r="E29" s="14" t="s">
        <v>11</v>
      </c>
    </row>
    <row r="30" spans="1:9" ht="17.25" customHeight="1" x14ac:dyDescent="0.2">
      <c r="A30" s="15" t="s">
        <v>12</v>
      </c>
      <c r="B30" s="16" t="s">
        <v>13</v>
      </c>
      <c r="C30" s="16"/>
      <c r="D30" s="64"/>
      <c r="E30" s="65"/>
    </row>
    <row r="31" spans="1:9" ht="18" customHeight="1" x14ac:dyDescent="0.2">
      <c r="A31" s="19" t="s">
        <v>14</v>
      </c>
      <c r="B31" s="20" t="s">
        <v>15</v>
      </c>
      <c r="C31" s="21" t="s">
        <v>16</v>
      </c>
      <c r="D31" s="66">
        <v>3699.1390000000001</v>
      </c>
      <c r="E31" s="67">
        <v>3778.864</v>
      </c>
      <c r="F31" s="29"/>
    </row>
    <row r="32" spans="1:9" ht="25.5" x14ac:dyDescent="0.2">
      <c r="A32" s="24" t="s">
        <v>17</v>
      </c>
      <c r="B32" s="25" t="s">
        <v>18</v>
      </c>
      <c r="C32" s="26" t="s">
        <v>16</v>
      </c>
      <c r="D32" s="68">
        <f>D31-D33</f>
        <v>1458.7838805307315</v>
      </c>
      <c r="E32" s="69">
        <f>E31-E33</f>
        <v>1458.7840000000001</v>
      </c>
      <c r="F32" s="29"/>
      <c r="G32" s="29">
        <f>E32-D32</f>
        <v>1.1946926861128304E-4</v>
      </c>
      <c r="H32" s="29"/>
      <c r="I32" s="29"/>
    </row>
    <row r="33" spans="1:9" ht="26.25" thickBot="1" x14ac:dyDescent="0.25">
      <c r="A33" s="30" t="s">
        <v>19</v>
      </c>
      <c r="B33" s="31" t="s">
        <v>20</v>
      </c>
      <c r="C33" s="32" t="s">
        <v>16</v>
      </c>
      <c r="D33" s="70">
        <f>D37</f>
        <v>2240.3551194692686</v>
      </c>
      <c r="E33" s="71">
        <f>E37</f>
        <v>2320.08</v>
      </c>
      <c r="G33" s="29"/>
      <c r="H33" s="29"/>
    </row>
    <row r="34" spans="1:9" hidden="1" x14ac:dyDescent="0.2">
      <c r="B34" s="36"/>
      <c r="C34" s="37"/>
    </row>
    <row r="35" spans="1:9" s="72" customFormat="1" ht="15" hidden="1" customHeight="1" outlineLevel="1" x14ac:dyDescent="0.2">
      <c r="A35" s="195" t="s">
        <v>28</v>
      </c>
      <c r="B35" s="196"/>
      <c r="C35" s="199" t="s">
        <v>7</v>
      </c>
      <c r="D35" s="201" t="s">
        <v>8</v>
      </c>
      <c r="E35" s="202"/>
      <c r="F35" s="6"/>
    </row>
    <row r="36" spans="1:9" ht="15.75" hidden="1" outlineLevel="1" thickBot="1" x14ac:dyDescent="0.25">
      <c r="A36" s="197"/>
      <c r="B36" s="198"/>
      <c r="C36" s="200"/>
      <c r="D36" s="73" t="s">
        <v>10</v>
      </c>
      <c r="E36" s="74" t="s">
        <v>11</v>
      </c>
    </row>
    <row r="37" spans="1:9" ht="25.5" hidden="1" customHeight="1" outlineLevel="1" thickBot="1" x14ac:dyDescent="0.25">
      <c r="A37" s="177" t="s">
        <v>22</v>
      </c>
      <c r="B37" s="178"/>
      <c r="C37" s="75" t="s">
        <v>16</v>
      </c>
      <c r="D37" s="76">
        <f>D38+D39+D40+D41</f>
        <v>2240.3551194692686</v>
      </c>
      <c r="E37" s="77">
        <f>E38+D39+E40+D41</f>
        <v>2320.08</v>
      </c>
      <c r="F37" s="29"/>
      <c r="G37" s="11"/>
    </row>
    <row r="38" spans="1:9" ht="26.25" hidden="1" customHeight="1" outlineLevel="1" x14ac:dyDescent="0.2">
      <c r="A38" s="179" t="s">
        <v>29</v>
      </c>
      <c r="B38" s="180"/>
      <c r="C38" s="78" t="s">
        <v>16</v>
      </c>
      <c r="D38" s="79">
        <f>E20</f>
        <v>1931.76</v>
      </c>
      <c r="E38" s="80">
        <f>F20</f>
        <v>1986.5900000000001</v>
      </c>
      <c r="F38" s="29"/>
    </row>
    <row r="39" spans="1:9" ht="26.25" hidden="1" customHeight="1" outlineLevel="1" x14ac:dyDescent="0.2">
      <c r="A39" s="181" t="s">
        <v>30</v>
      </c>
      <c r="B39" s="182"/>
      <c r="C39" s="81" t="s">
        <v>16</v>
      </c>
      <c r="D39" s="183">
        <f>D21</f>
        <v>22.31</v>
      </c>
      <c r="E39" s="184"/>
      <c r="H39" s="29"/>
      <c r="I39" s="29"/>
    </row>
    <row r="40" spans="1:9" ht="21" hidden="1" customHeight="1" outlineLevel="1" x14ac:dyDescent="0.2">
      <c r="A40" s="181" t="s">
        <v>71</v>
      </c>
      <c r="B40" s="182"/>
      <c r="C40" s="81" t="s">
        <v>16</v>
      </c>
      <c r="D40" s="55">
        <v>283.37511946926884</v>
      </c>
      <c r="E40" s="57">
        <v>308.27</v>
      </c>
      <c r="F40" s="29"/>
      <c r="G40" s="29"/>
      <c r="H40" s="29"/>
    </row>
    <row r="41" spans="1:9" ht="22.5" hidden="1" customHeight="1" outlineLevel="1" thickBot="1" x14ac:dyDescent="0.25">
      <c r="A41" s="185" t="s">
        <v>26</v>
      </c>
      <c r="B41" s="186"/>
      <c r="C41" s="75" t="s">
        <v>16</v>
      </c>
      <c r="D41" s="59">
        <v>2.91</v>
      </c>
      <c r="E41" s="61"/>
      <c r="G41" s="82"/>
    </row>
    <row r="42" spans="1:9" ht="15" hidden="1" collapsed="1" x14ac:dyDescent="0.25">
      <c r="B42" s="36"/>
      <c r="C42" s="37"/>
      <c r="D42" s="62"/>
      <c r="E42" s="62"/>
    </row>
    <row r="43" spans="1:9" ht="15" hidden="1" x14ac:dyDescent="0.25">
      <c r="B43" s="36"/>
      <c r="C43" s="37"/>
      <c r="D43" s="62"/>
      <c r="E43" s="62"/>
      <c r="H43" s="175"/>
    </row>
    <row r="44" spans="1:9" ht="15" x14ac:dyDescent="0.25">
      <c r="B44" s="36"/>
      <c r="C44" s="37"/>
      <c r="D44" s="62"/>
      <c r="E44" s="62"/>
    </row>
    <row r="45" spans="1:9" ht="15" x14ac:dyDescent="0.25">
      <c r="B45" s="36"/>
      <c r="C45" s="37"/>
      <c r="D45" s="62"/>
      <c r="E45" s="62"/>
    </row>
    <row r="46" spans="1:9" ht="15" x14ac:dyDescent="0.25">
      <c r="B46" s="36"/>
      <c r="C46" s="37"/>
      <c r="D46" s="62"/>
      <c r="E46" s="62"/>
    </row>
    <row r="47" spans="1:9" ht="15" x14ac:dyDescent="0.25">
      <c r="B47" s="36"/>
      <c r="C47" s="37"/>
      <c r="D47" s="62"/>
      <c r="E47" s="62"/>
    </row>
    <row r="48" spans="1:9" ht="15" x14ac:dyDescent="0.25">
      <c r="B48" s="36"/>
      <c r="C48" s="37"/>
      <c r="D48" s="62"/>
      <c r="E48" s="62"/>
    </row>
    <row r="49" spans="2:5" ht="15" x14ac:dyDescent="0.25">
      <c r="B49" s="36"/>
      <c r="C49" s="37"/>
      <c r="D49" s="62"/>
      <c r="E49" s="62"/>
    </row>
    <row r="50" spans="2:5" ht="15" x14ac:dyDescent="0.25">
      <c r="B50" s="36"/>
      <c r="C50" s="37"/>
      <c r="D50" s="62"/>
      <c r="E50" s="62"/>
    </row>
    <row r="51" spans="2:5" ht="15" x14ac:dyDescent="0.25">
      <c r="B51" s="36"/>
      <c r="C51" s="37"/>
      <c r="D51" s="62"/>
      <c r="E51" s="62"/>
    </row>
    <row r="52" spans="2:5" ht="15" x14ac:dyDescent="0.25">
      <c r="B52" s="36"/>
      <c r="C52" s="37"/>
      <c r="D52" s="62"/>
      <c r="E52" s="62"/>
    </row>
  </sheetData>
  <mergeCells count="32">
    <mergeCell ref="A9:F9"/>
    <mergeCell ref="A2:F2"/>
    <mergeCell ref="A3:F3"/>
    <mergeCell ref="A4:F4"/>
    <mergeCell ref="A5:F6"/>
    <mergeCell ref="A7:G7"/>
    <mergeCell ref="A26:G26"/>
    <mergeCell ref="A10:A11"/>
    <mergeCell ref="B10:B11"/>
    <mergeCell ref="C10:C11"/>
    <mergeCell ref="D10:F10"/>
    <mergeCell ref="A17:B18"/>
    <mergeCell ref="C17:C18"/>
    <mergeCell ref="E17:F17"/>
    <mergeCell ref="A19:B19"/>
    <mergeCell ref="A20:B20"/>
    <mergeCell ref="A21:B21"/>
    <mergeCell ref="A22:B22"/>
    <mergeCell ref="A23:B23"/>
    <mergeCell ref="A41:B41"/>
    <mergeCell ref="A28:A29"/>
    <mergeCell ref="B28:B29"/>
    <mergeCell ref="C28:C29"/>
    <mergeCell ref="D28:E28"/>
    <mergeCell ref="A35:B36"/>
    <mergeCell ref="C35:C36"/>
    <mergeCell ref="D35:E35"/>
    <mergeCell ref="A37:B37"/>
    <mergeCell ref="A38:B38"/>
    <mergeCell ref="A39:B39"/>
    <mergeCell ref="D39:E39"/>
    <mergeCell ref="A40:B40"/>
  </mergeCells>
  <pageMargins left="1.2204724409448819" right="0.59055118110236227" top="0.39370078740157483" bottom="0.3937007874015748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0"/>
  <sheetViews>
    <sheetView tabSelected="1" view="pageBreakPreview" zoomScale="86" zoomScaleNormal="100" zoomScaleSheetLayoutView="86" workbookViewId="0">
      <selection activeCell="E60" sqref="E60"/>
    </sheetView>
  </sheetViews>
  <sheetFormatPr defaultRowHeight="15" outlineLevelRow="1" x14ac:dyDescent="0.25"/>
  <cols>
    <col min="1" max="1" width="8.7109375" customWidth="1"/>
    <col min="2" max="2" width="55.42578125" customWidth="1"/>
    <col min="3" max="4" width="15.7109375" customWidth="1"/>
    <col min="5" max="5" width="15.5703125" hidden="1" customWidth="1"/>
    <col min="6" max="6" width="18.7109375" hidden="1" customWidth="1"/>
    <col min="7" max="7" width="12.7109375" hidden="1" customWidth="1"/>
    <col min="8" max="15" width="0" hidden="1" customWidth="1"/>
  </cols>
  <sheetData>
    <row r="1" spans="1:8" ht="6.75" customHeight="1" x14ac:dyDescent="0.25">
      <c r="A1" s="1"/>
      <c r="B1" s="2"/>
      <c r="C1" s="3"/>
      <c r="D1" s="4"/>
      <c r="E1" s="6"/>
      <c r="F1" s="6"/>
      <c r="G1" s="6"/>
      <c r="H1" s="6"/>
    </row>
    <row r="2" spans="1:8" ht="18" x14ac:dyDescent="0.25">
      <c r="A2" s="221" t="s">
        <v>0</v>
      </c>
      <c r="B2" s="221"/>
      <c r="C2" s="221"/>
      <c r="D2" s="221"/>
      <c r="E2" s="6"/>
      <c r="F2" s="6"/>
      <c r="G2" s="6"/>
      <c r="H2" s="6" t="s">
        <v>68</v>
      </c>
    </row>
    <row r="3" spans="1:8" ht="18" x14ac:dyDescent="0.25">
      <c r="A3" s="221" t="s">
        <v>1</v>
      </c>
      <c r="B3" s="221"/>
      <c r="C3" s="221"/>
      <c r="D3" s="221"/>
      <c r="E3" s="6"/>
      <c r="F3" s="6"/>
      <c r="G3" s="6"/>
      <c r="H3" s="6" t="s">
        <v>69</v>
      </c>
    </row>
    <row r="4" spans="1:8" ht="18" x14ac:dyDescent="0.25">
      <c r="A4" s="221" t="s">
        <v>2</v>
      </c>
      <c r="B4" s="221"/>
      <c r="C4" s="221"/>
      <c r="D4" s="221"/>
      <c r="E4" s="6"/>
      <c r="F4" s="6"/>
      <c r="G4" s="6"/>
      <c r="H4" s="6"/>
    </row>
    <row r="5" spans="1:8" ht="9" customHeight="1" x14ac:dyDescent="0.25">
      <c r="A5" s="222" t="str">
        <f>H3</f>
        <v xml:space="preserve">на территории Тюменской области, ХМАО и ЯНАО в феврале 2016 года (факт)                                                                                                                   </v>
      </c>
      <c r="B5" s="222"/>
      <c r="C5" s="222"/>
      <c r="D5" s="222"/>
      <c r="E5" s="6"/>
      <c r="F5" s="6"/>
      <c r="G5" s="6"/>
      <c r="H5" s="6"/>
    </row>
    <row r="6" spans="1:8" s="86" customFormat="1" ht="30" customHeight="1" x14ac:dyDescent="0.25">
      <c r="A6" s="222"/>
      <c r="B6" s="222"/>
      <c r="C6" s="222"/>
      <c r="D6" s="222"/>
    </row>
    <row r="7" spans="1:8" ht="18.75" customHeight="1" x14ac:dyDescent="0.25">
      <c r="A7" s="223" t="s">
        <v>31</v>
      </c>
      <c r="B7" s="223"/>
      <c r="C7" s="223"/>
      <c r="D7" s="223"/>
      <c r="E7" s="6"/>
      <c r="F7" s="6"/>
      <c r="G7" s="6"/>
      <c r="H7" s="6"/>
    </row>
    <row r="8" spans="1:8" ht="12" customHeight="1" x14ac:dyDescent="0.25">
      <c r="A8" s="7"/>
      <c r="B8" s="8"/>
      <c r="C8" s="9"/>
      <c r="D8" s="10"/>
      <c r="E8" s="11"/>
      <c r="F8" s="11"/>
      <c r="G8" s="6"/>
      <c r="H8" s="6"/>
    </row>
    <row r="9" spans="1:8" ht="49.5" customHeight="1" thickBot="1" x14ac:dyDescent="0.3">
      <c r="A9" s="211" t="s">
        <v>4</v>
      </c>
      <c r="B9" s="211"/>
      <c r="C9" s="211"/>
      <c r="D9" s="211"/>
      <c r="E9" s="11"/>
      <c r="F9" s="11"/>
      <c r="G9" s="6"/>
      <c r="H9" s="6"/>
    </row>
    <row r="10" spans="1:8" ht="43.5" customHeight="1" x14ac:dyDescent="0.25">
      <c r="A10" s="187" t="s">
        <v>5</v>
      </c>
      <c r="B10" s="189" t="s">
        <v>6</v>
      </c>
      <c r="C10" s="191" t="s">
        <v>7</v>
      </c>
      <c r="D10" s="87" t="s">
        <v>8</v>
      </c>
      <c r="E10" s="11"/>
      <c r="F10" s="11"/>
      <c r="G10" s="6"/>
      <c r="H10" s="6"/>
    </row>
    <row r="11" spans="1:8" ht="14.25" customHeight="1" thickBot="1" x14ac:dyDescent="0.3">
      <c r="A11" s="188"/>
      <c r="B11" s="190"/>
      <c r="C11" s="192"/>
      <c r="D11" s="14" t="s">
        <v>32</v>
      </c>
      <c r="E11" s="6"/>
      <c r="F11" s="6"/>
      <c r="G11" s="6"/>
      <c r="H11" s="6"/>
    </row>
    <row r="12" spans="1:8" ht="15.75" customHeight="1" x14ac:dyDescent="0.25">
      <c r="A12" s="15" t="s">
        <v>12</v>
      </c>
      <c r="B12" s="16" t="s">
        <v>13</v>
      </c>
      <c r="C12" s="16"/>
      <c r="D12" s="18"/>
      <c r="E12" s="11"/>
      <c r="F12" s="11"/>
      <c r="G12" s="11"/>
      <c r="H12" s="6"/>
    </row>
    <row r="13" spans="1:8" ht="18" customHeight="1" x14ac:dyDescent="0.25">
      <c r="A13" s="19" t="s">
        <v>14</v>
      </c>
      <c r="B13" s="20" t="s">
        <v>15</v>
      </c>
      <c r="C13" s="21" t="s">
        <v>16</v>
      </c>
      <c r="D13" s="23">
        <v>2933.518</v>
      </c>
      <c r="E13" s="11"/>
      <c r="F13" s="11"/>
      <c r="G13" s="11"/>
      <c r="H13" s="6"/>
    </row>
    <row r="14" spans="1:8" ht="30.75" customHeight="1" x14ac:dyDescent="0.25">
      <c r="A14" s="24" t="s">
        <v>17</v>
      </c>
      <c r="B14" s="25" t="s">
        <v>18</v>
      </c>
      <c r="C14" s="26" t="s">
        <v>16</v>
      </c>
      <c r="D14" s="28">
        <f>D13-D15</f>
        <v>1695.5804357579534</v>
      </c>
      <c r="E14" s="11"/>
      <c r="F14" s="11"/>
      <c r="G14" s="11"/>
      <c r="H14" s="6"/>
    </row>
    <row r="15" spans="1:8" ht="31.5" customHeight="1" thickBot="1" x14ac:dyDescent="0.3">
      <c r="A15" s="30" t="s">
        <v>19</v>
      </c>
      <c r="B15" s="31" t="s">
        <v>20</v>
      </c>
      <c r="C15" s="32" t="s">
        <v>16</v>
      </c>
      <c r="D15" s="88">
        <f>D19</f>
        <v>1237.9375642420466</v>
      </c>
      <c r="E15" s="11"/>
      <c r="F15" s="11"/>
      <c r="G15" s="11"/>
      <c r="H15" s="6"/>
    </row>
    <row r="16" spans="1:8" hidden="1" x14ac:dyDescent="0.25">
      <c r="A16" s="35"/>
      <c r="B16" s="36"/>
      <c r="C16" s="37"/>
      <c r="D16" s="6"/>
      <c r="E16" s="11"/>
      <c r="F16" s="11"/>
      <c r="G16" s="11"/>
      <c r="H16" s="6"/>
    </row>
    <row r="17" spans="1:7" ht="12.75" hidden="1" customHeight="1" outlineLevel="1" x14ac:dyDescent="0.25">
      <c r="A17" s="213" t="s">
        <v>21</v>
      </c>
      <c r="B17" s="214"/>
      <c r="C17" s="217" t="s">
        <v>7</v>
      </c>
      <c r="D17" s="89" t="s">
        <v>8</v>
      </c>
      <c r="E17" s="39"/>
      <c r="F17" s="11"/>
      <c r="G17" s="6"/>
    </row>
    <row r="18" spans="1:7" ht="15.75" hidden="1" outlineLevel="1" thickBot="1" x14ac:dyDescent="0.3">
      <c r="A18" s="215"/>
      <c r="B18" s="216"/>
      <c r="C18" s="218"/>
      <c r="D18" s="90" t="s">
        <v>32</v>
      </c>
      <c r="E18" s="42"/>
      <c r="F18" s="11"/>
      <c r="G18" s="6"/>
    </row>
    <row r="19" spans="1:7" ht="28.5" hidden="1" customHeight="1" outlineLevel="1" thickBot="1" x14ac:dyDescent="0.3">
      <c r="A19" s="203" t="s">
        <v>22</v>
      </c>
      <c r="B19" s="204"/>
      <c r="C19" s="43" t="s">
        <v>16</v>
      </c>
      <c r="D19" s="91">
        <f>D20+D22+D23+D21</f>
        <v>1237.9375642420466</v>
      </c>
      <c r="E19" s="46"/>
      <c r="F19" s="11"/>
      <c r="G19" s="6"/>
    </row>
    <row r="20" spans="1:7" ht="26.25" hidden="1" customHeight="1" outlineLevel="1" x14ac:dyDescent="0.25">
      <c r="A20" s="205" t="s">
        <v>23</v>
      </c>
      <c r="B20" s="206"/>
      <c r="C20" s="47" t="s">
        <v>16</v>
      </c>
      <c r="D20" s="92">
        <v>1085.71</v>
      </c>
      <c r="E20" s="50"/>
      <c r="F20" s="11"/>
      <c r="G20" s="6"/>
    </row>
    <row r="21" spans="1:7" ht="14.25" hidden="1" customHeight="1" outlineLevel="1" x14ac:dyDescent="0.25">
      <c r="A21" s="207" t="s">
        <v>24</v>
      </c>
      <c r="B21" s="208"/>
      <c r="C21" s="51" t="s">
        <v>16</v>
      </c>
      <c r="D21" s="93">
        <f>'1 ЦК '!D21</f>
        <v>22.31</v>
      </c>
      <c r="E21" s="50"/>
      <c r="F21" s="11"/>
      <c r="G21" s="6"/>
    </row>
    <row r="22" spans="1:7" ht="27.75" hidden="1" customHeight="1" outlineLevel="1" x14ac:dyDescent="0.25">
      <c r="A22" s="207" t="s">
        <v>25</v>
      </c>
      <c r="B22" s="208"/>
      <c r="C22" s="51" t="s">
        <v>16</v>
      </c>
      <c r="D22" s="94">
        <v>126.68756424204659</v>
      </c>
      <c r="E22" s="50"/>
      <c r="F22" s="63"/>
      <c r="G22" s="6"/>
    </row>
    <row r="23" spans="1:7" ht="25.5" hidden="1" customHeight="1" outlineLevel="1" thickBot="1" x14ac:dyDescent="0.3">
      <c r="A23" s="209" t="s">
        <v>26</v>
      </c>
      <c r="B23" s="210"/>
      <c r="C23" s="58" t="s">
        <v>16</v>
      </c>
      <c r="D23" s="95">
        <f>'1 ЦК '!D23</f>
        <v>3.23</v>
      </c>
      <c r="E23" s="62"/>
      <c r="F23" s="11"/>
      <c r="G23" s="6"/>
    </row>
    <row r="24" spans="1:7" ht="18.75" hidden="1" customHeight="1" collapsed="1" x14ac:dyDescent="0.25">
      <c r="A24" s="7"/>
      <c r="B24" s="8"/>
      <c r="C24" s="9"/>
      <c r="D24" s="62"/>
      <c r="E24" s="11"/>
      <c r="F24" s="11"/>
      <c r="G24" s="6"/>
    </row>
    <row r="25" spans="1:7" ht="19.5" customHeight="1" thickBot="1" x14ac:dyDescent="0.3">
      <c r="A25" s="211" t="s">
        <v>27</v>
      </c>
      <c r="B25" s="211"/>
      <c r="C25" s="211"/>
      <c r="D25" s="211"/>
      <c r="E25" s="11"/>
      <c r="F25" s="11"/>
      <c r="G25" s="6"/>
    </row>
    <row r="26" spans="1:7" ht="43.5" customHeight="1" x14ac:dyDescent="0.25">
      <c r="A26" s="187" t="s">
        <v>5</v>
      </c>
      <c r="B26" s="189" t="s">
        <v>6</v>
      </c>
      <c r="C26" s="191" t="s">
        <v>7</v>
      </c>
      <c r="D26" s="87" t="s">
        <v>8</v>
      </c>
      <c r="E26" s="11"/>
      <c r="F26" s="11"/>
      <c r="G26" s="6"/>
    </row>
    <row r="27" spans="1:7" ht="14.25" customHeight="1" thickBot="1" x14ac:dyDescent="0.3">
      <c r="A27" s="188"/>
      <c r="B27" s="190"/>
      <c r="C27" s="192"/>
      <c r="D27" s="14" t="s">
        <v>33</v>
      </c>
      <c r="E27" s="6"/>
      <c r="F27" s="6"/>
      <c r="G27" s="6"/>
    </row>
    <row r="28" spans="1:7" ht="15.75" customHeight="1" x14ac:dyDescent="0.25">
      <c r="A28" s="15" t="s">
        <v>12</v>
      </c>
      <c r="B28" s="16" t="s">
        <v>13</v>
      </c>
      <c r="C28" s="16"/>
      <c r="D28" s="18"/>
      <c r="E28" s="11"/>
      <c r="F28" s="11"/>
      <c r="G28" s="11"/>
    </row>
    <row r="29" spans="1:7" ht="18" customHeight="1" x14ac:dyDescent="0.25">
      <c r="A29" s="19" t="s">
        <v>14</v>
      </c>
      <c r="B29" s="20" t="s">
        <v>15</v>
      </c>
      <c r="C29" s="21" t="s">
        <v>16</v>
      </c>
      <c r="D29" s="23">
        <v>4099.393</v>
      </c>
      <c r="E29" s="11"/>
      <c r="F29" s="11"/>
      <c r="G29" s="11"/>
    </row>
    <row r="30" spans="1:7" ht="30.75" customHeight="1" x14ac:dyDescent="0.25">
      <c r="A30" s="24" t="s">
        <v>17</v>
      </c>
      <c r="B30" s="25" t="s">
        <v>18</v>
      </c>
      <c r="C30" s="26" t="s">
        <v>16</v>
      </c>
      <c r="D30" s="28">
        <f>D29-D31</f>
        <v>1894.0889561918807</v>
      </c>
      <c r="E30" s="11"/>
      <c r="F30" s="11"/>
      <c r="G30" s="11"/>
    </row>
    <row r="31" spans="1:7" ht="31.5" customHeight="1" thickBot="1" x14ac:dyDescent="0.3">
      <c r="A31" s="30" t="s">
        <v>19</v>
      </c>
      <c r="B31" s="31" t="s">
        <v>20</v>
      </c>
      <c r="C31" s="32" t="s">
        <v>16</v>
      </c>
      <c r="D31" s="88">
        <f>D35</f>
        <v>2205.3040438081193</v>
      </c>
      <c r="E31" s="11"/>
      <c r="F31" s="11"/>
      <c r="G31" s="11"/>
    </row>
    <row r="32" spans="1:7" hidden="1" x14ac:dyDescent="0.25">
      <c r="A32" s="35"/>
      <c r="B32" s="36"/>
      <c r="C32" s="37"/>
      <c r="D32" s="6"/>
      <c r="E32" s="11"/>
      <c r="F32" s="11"/>
      <c r="G32" s="11"/>
    </row>
    <row r="33" spans="1:6" ht="12.75" hidden="1" customHeight="1" outlineLevel="1" x14ac:dyDescent="0.25">
      <c r="A33" s="213" t="s">
        <v>21</v>
      </c>
      <c r="B33" s="214"/>
      <c r="C33" s="217" t="s">
        <v>7</v>
      </c>
      <c r="D33" s="89" t="s">
        <v>8</v>
      </c>
      <c r="E33" s="39"/>
      <c r="F33" s="11"/>
    </row>
    <row r="34" spans="1:6" ht="15.75" hidden="1" outlineLevel="1" thickBot="1" x14ac:dyDescent="0.3">
      <c r="A34" s="215"/>
      <c r="B34" s="216"/>
      <c r="C34" s="218"/>
      <c r="D34" s="90" t="s">
        <v>33</v>
      </c>
      <c r="E34" s="42"/>
      <c r="F34" s="11"/>
    </row>
    <row r="35" spans="1:6" ht="28.5" hidden="1" customHeight="1" outlineLevel="1" thickBot="1" x14ac:dyDescent="0.3">
      <c r="A35" s="203" t="s">
        <v>22</v>
      </c>
      <c r="B35" s="204"/>
      <c r="C35" s="43" t="s">
        <v>16</v>
      </c>
      <c r="D35" s="91">
        <f>D36+D38+D39+D37</f>
        <v>2205.3040438081193</v>
      </c>
      <c r="E35" s="46"/>
      <c r="F35" s="11"/>
    </row>
    <row r="36" spans="1:6" hidden="1" outlineLevel="1" x14ac:dyDescent="0.25">
      <c r="A36" s="205" t="s">
        <v>23</v>
      </c>
      <c r="B36" s="206"/>
      <c r="C36" s="47" t="s">
        <v>16</v>
      </c>
      <c r="D36" s="92">
        <v>1931.76</v>
      </c>
      <c r="E36" s="50"/>
      <c r="F36" s="11"/>
    </row>
    <row r="37" spans="1:6" hidden="1" outlineLevel="1" x14ac:dyDescent="0.25">
      <c r="A37" s="207" t="s">
        <v>24</v>
      </c>
      <c r="B37" s="208"/>
      <c r="C37" s="51" t="s">
        <v>16</v>
      </c>
      <c r="D37" s="93">
        <f>'1 ЦК '!D39:E39</f>
        <v>22.31</v>
      </c>
      <c r="E37" s="50"/>
      <c r="F37" s="11"/>
    </row>
    <row r="38" spans="1:6" ht="27" hidden="1" customHeight="1" outlineLevel="1" x14ac:dyDescent="0.25">
      <c r="A38" s="229" t="s">
        <v>71</v>
      </c>
      <c r="B38" s="230"/>
      <c r="C38" s="51" t="s">
        <v>16</v>
      </c>
      <c r="D38" s="94">
        <v>248.32404380811946</v>
      </c>
      <c r="E38" s="50"/>
      <c r="F38" s="63"/>
    </row>
    <row r="39" spans="1:6" ht="25.5" hidden="1" customHeight="1" outlineLevel="1" thickBot="1" x14ac:dyDescent="0.3">
      <c r="A39" s="209" t="s">
        <v>26</v>
      </c>
      <c r="B39" s="210"/>
      <c r="C39" s="58" t="s">
        <v>16</v>
      </c>
      <c r="D39" s="95">
        <f>'1 ЦК '!D41:E41</f>
        <v>2.91</v>
      </c>
      <c r="E39" s="62"/>
      <c r="F39" s="11"/>
    </row>
    <row r="40" spans="1:6" ht="18.75" hidden="1" customHeight="1" collapsed="1" x14ac:dyDescent="0.25">
      <c r="A40" s="7"/>
      <c r="B40" s="8"/>
      <c r="C40" s="9"/>
      <c r="D40" s="62"/>
      <c r="E40" s="11"/>
      <c r="F40" s="11"/>
    </row>
    <row r="41" spans="1:6" ht="24.75" hidden="1" customHeight="1" x14ac:dyDescent="0.25">
      <c r="A41" s="7"/>
      <c r="B41" s="8"/>
      <c r="C41" s="9"/>
      <c r="D41" s="10"/>
      <c r="E41" s="6"/>
      <c r="F41" s="11"/>
    </row>
    <row r="42" spans="1:6" ht="18" hidden="1" x14ac:dyDescent="0.25">
      <c r="A42" s="35"/>
      <c r="B42" s="84"/>
      <c r="C42" s="85"/>
      <c r="D42" s="6"/>
      <c r="E42" s="83"/>
      <c r="F42" s="6"/>
    </row>
    <row r="43" spans="1:6" ht="18" hidden="1" customHeight="1" x14ac:dyDescent="0.25">
      <c r="A43" s="35"/>
      <c r="B43" s="84"/>
      <c r="C43" s="85"/>
      <c r="D43" s="6"/>
      <c r="E43" s="6"/>
      <c r="F43" s="6"/>
    </row>
    <row r="44" spans="1:6" hidden="1" x14ac:dyDescent="0.25">
      <c r="A44" s="35"/>
      <c r="B44" s="36"/>
      <c r="C44" s="37"/>
      <c r="D44" s="62"/>
      <c r="E44" s="6"/>
      <c r="F44" s="6"/>
    </row>
    <row r="45" spans="1:6" hidden="1" x14ac:dyDescent="0.25">
      <c r="A45" s="35"/>
      <c r="B45" s="36"/>
      <c r="C45" s="37"/>
      <c r="D45" s="62"/>
      <c r="E45" s="6"/>
      <c r="F45" s="6"/>
    </row>
    <row r="46" spans="1:6" ht="18" hidden="1" customHeight="1" x14ac:dyDescent="0.25">
      <c r="A46" s="225" t="s">
        <v>72</v>
      </c>
      <c r="B46" s="225"/>
      <c r="C46" s="83"/>
      <c r="D46" s="83"/>
      <c r="E46" s="83"/>
      <c r="F46" s="6"/>
    </row>
    <row r="47" spans="1:6" ht="18" hidden="1" customHeight="1" x14ac:dyDescent="0.25">
      <c r="A47" s="225" t="s">
        <v>73</v>
      </c>
      <c r="B47" s="225"/>
      <c r="C47" s="226" t="s">
        <v>74</v>
      </c>
      <c r="D47" s="226"/>
      <c r="E47" s="176"/>
      <c r="F47" s="6"/>
    </row>
    <row r="48" spans="1:6" hidden="1" x14ac:dyDescent="0.25">
      <c r="A48" s="35"/>
      <c r="B48" s="36"/>
      <c r="C48" s="37"/>
      <c r="D48" s="62"/>
      <c r="E48" s="6"/>
      <c r="F48" s="6"/>
    </row>
    <row r="49" spans="1:4" hidden="1" x14ac:dyDescent="0.25">
      <c r="A49" s="35"/>
      <c r="B49" s="36"/>
      <c r="C49" s="37"/>
      <c r="D49" s="62"/>
    </row>
    <row r="50" spans="1:4" hidden="1" x14ac:dyDescent="0.25">
      <c r="A50" s="35"/>
      <c r="B50" s="36"/>
      <c r="C50" s="37"/>
      <c r="D50" s="62"/>
    </row>
    <row r="51" spans="1:4" hidden="1" x14ac:dyDescent="0.25">
      <c r="A51" s="35"/>
      <c r="B51" s="36"/>
      <c r="C51" s="37"/>
      <c r="D51" s="62"/>
    </row>
    <row r="52" spans="1:4" ht="16.5" hidden="1" customHeight="1" x14ac:dyDescent="0.25">
      <c r="A52" s="35"/>
      <c r="B52" s="36"/>
      <c r="C52" s="37"/>
      <c r="D52" s="62"/>
    </row>
    <row r="53" spans="1:4" hidden="1" x14ac:dyDescent="0.25">
      <c r="A53" s="6"/>
      <c r="B53" s="6"/>
      <c r="C53" s="37"/>
      <c r="D53" s="62"/>
    </row>
    <row r="54" spans="1:4" hidden="1" x14ac:dyDescent="0.25">
      <c r="A54" s="35"/>
      <c r="B54" s="84"/>
      <c r="C54" s="85"/>
      <c r="D54" s="6"/>
    </row>
    <row r="55" spans="1:4" hidden="1" x14ac:dyDescent="0.25">
      <c r="A55" s="35"/>
      <c r="B55" s="84"/>
      <c r="C55" s="85"/>
      <c r="D55" s="6"/>
    </row>
    <row r="56" spans="1:4" hidden="1" x14ac:dyDescent="0.25">
      <c r="A56" s="35"/>
      <c r="B56" s="84"/>
      <c r="C56" s="85"/>
      <c r="D56" s="6"/>
    </row>
    <row r="57" spans="1:4" hidden="1" x14ac:dyDescent="0.25">
      <c r="A57" s="6"/>
      <c r="B57" s="6"/>
      <c r="C57" s="37"/>
      <c r="D57" s="62"/>
    </row>
    <row r="58" spans="1:4" hidden="1" x14ac:dyDescent="0.25">
      <c r="A58" s="35"/>
      <c r="B58" s="84"/>
      <c r="C58" s="85"/>
      <c r="D58" s="6"/>
    </row>
    <row r="59" spans="1:4" hidden="1" x14ac:dyDescent="0.25">
      <c r="A59" s="35"/>
      <c r="B59" s="84"/>
      <c r="C59" s="85"/>
      <c r="D59" s="6"/>
    </row>
    <row r="60" spans="1:4" hidden="1" x14ac:dyDescent="0.25">
      <c r="A60" s="6"/>
      <c r="B60" s="6"/>
      <c r="C60" s="37"/>
      <c r="D60" s="62"/>
    </row>
    <row r="61" spans="1:4" hidden="1" x14ac:dyDescent="0.25">
      <c r="A61" s="6"/>
      <c r="B61" s="6"/>
      <c r="C61" s="37"/>
      <c r="D61" s="62"/>
    </row>
    <row r="62" spans="1:4" hidden="1" x14ac:dyDescent="0.25">
      <c r="A62" s="35"/>
      <c r="B62" s="84"/>
      <c r="C62" s="85"/>
      <c r="D62" s="6"/>
    </row>
    <row r="63" spans="1:4" hidden="1" x14ac:dyDescent="0.25">
      <c r="A63" s="35"/>
      <c r="B63" s="84"/>
      <c r="C63" s="85"/>
      <c r="D63" s="6"/>
    </row>
    <row r="64" spans="1:4" hidden="1" x14ac:dyDescent="0.25">
      <c r="A64" s="35"/>
      <c r="B64" s="84"/>
      <c r="C64" s="85"/>
      <c r="D64" s="6"/>
    </row>
    <row r="65" spans="1:2" hidden="1" x14ac:dyDescent="0.25">
      <c r="A65" s="35"/>
      <c r="B65" s="84"/>
    </row>
    <row r="66" spans="1:2" hidden="1" x14ac:dyDescent="0.25">
      <c r="A66" s="35"/>
      <c r="B66" s="84"/>
    </row>
    <row r="67" spans="1:2" hidden="1" x14ac:dyDescent="0.25">
      <c r="A67" s="35"/>
      <c r="B67" s="84"/>
    </row>
    <row r="68" spans="1:2" hidden="1" x14ac:dyDescent="0.25">
      <c r="A68" s="35"/>
      <c r="B68" s="84"/>
    </row>
    <row r="69" spans="1:2" hidden="1" x14ac:dyDescent="0.25">
      <c r="A69" s="35"/>
      <c r="B69" s="84"/>
    </row>
    <row r="70" spans="1:2" hidden="1" x14ac:dyDescent="0.25">
      <c r="A70" s="35"/>
      <c r="B70" s="84"/>
    </row>
    <row r="71" spans="1:2" hidden="1" x14ac:dyDescent="0.25">
      <c r="A71" s="35"/>
      <c r="B71" s="84"/>
    </row>
    <row r="72" spans="1:2" hidden="1" x14ac:dyDescent="0.25">
      <c r="A72" s="35"/>
      <c r="B72" s="84"/>
    </row>
    <row r="73" spans="1:2" hidden="1" x14ac:dyDescent="0.25">
      <c r="A73" s="35"/>
      <c r="B73" s="84"/>
    </row>
    <row r="74" spans="1:2" hidden="1" x14ac:dyDescent="0.25">
      <c r="A74" s="35"/>
      <c r="B74" s="84"/>
    </row>
    <row r="75" spans="1:2" hidden="1" x14ac:dyDescent="0.25">
      <c r="A75" s="35"/>
      <c r="B75" s="84"/>
    </row>
    <row r="76" spans="1:2" hidden="1" x14ac:dyDescent="0.25">
      <c r="A76" s="35"/>
      <c r="B76" s="84"/>
    </row>
    <row r="77" spans="1:2" hidden="1" x14ac:dyDescent="0.25">
      <c r="A77" s="35"/>
      <c r="B77" s="84"/>
    </row>
    <row r="78" spans="1:2" ht="18" hidden="1" x14ac:dyDescent="0.25">
      <c r="A78" s="227" t="e">
        <f>'1 ЦК '!#REF!</f>
        <v>#REF!</v>
      </c>
      <c r="B78" s="228"/>
    </row>
    <row r="79" spans="1:2" ht="18" hidden="1" x14ac:dyDescent="0.25">
      <c r="A79" s="227" t="e">
        <f>'1 ЦК '!#REF!</f>
        <v>#REF!</v>
      </c>
      <c r="B79" s="228"/>
    </row>
    <row r="80" spans="1:2" x14ac:dyDescent="0.25">
      <c r="A80" s="35"/>
      <c r="B80" s="84"/>
    </row>
  </sheetData>
  <mergeCells count="32">
    <mergeCell ref="A9:D9"/>
    <mergeCell ref="A2:D2"/>
    <mergeCell ref="A3:D3"/>
    <mergeCell ref="A4:D4"/>
    <mergeCell ref="A5:D6"/>
    <mergeCell ref="A7:D7"/>
    <mergeCell ref="A26:A27"/>
    <mergeCell ref="B26:B27"/>
    <mergeCell ref="C26:C27"/>
    <mergeCell ref="A10:A11"/>
    <mergeCell ref="B10:B11"/>
    <mergeCell ref="C10:C11"/>
    <mergeCell ref="A17:B18"/>
    <mergeCell ref="C17:C18"/>
    <mergeCell ref="A19:B19"/>
    <mergeCell ref="A20:B20"/>
    <mergeCell ref="A21:B21"/>
    <mergeCell ref="A22:B22"/>
    <mergeCell ref="A23:B23"/>
    <mergeCell ref="A25:D25"/>
    <mergeCell ref="A79:B79"/>
    <mergeCell ref="A33:B34"/>
    <mergeCell ref="C33:C34"/>
    <mergeCell ref="A35:B35"/>
    <mergeCell ref="A36:B36"/>
    <mergeCell ref="A37:B37"/>
    <mergeCell ref="A38:B38"/>
    <mergeCell ref="A39:B39"/>
    <mergeCell ref="A46:B46"/>
    <mergeCell ref="A47:B47"/>
    <mergeCell ref="C47:D47"/>
    <mergeCell ref="A78:B78"/>
  </mergeCells>
  <pageMargins left="1.2204724409448819" right="0.59055118110236227" top="0.39370078740157483" bottom="0.3937007874015748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view="pageBreakPreview" zoomScale="84" zoomScaleNormal="100" zoomScaleSheetLayoutView="84" workbookViewId="0">
      <selection activeCell="E60" sqref="E60"/>
    </sheetView>
  </sheetViews>
  <sheetFormatPr defaultRowHeight="12.75" x14ac:dyDescent="0.2"/>
  <cols>
    <col min="1" max="1" width="8.7109375" style="35" customWidth="1"/>
    <col min="2" max="2" width="55.7109375" style="84" customWidth="1"/>
    <col min="3" max="3" width="15.7109375" style="85" customWidth="1"/>
    <col min="4" max="4" width="15.7109375" style="6" customWidth="1"/>
    <col min="5" max="5" width="17.5703125" style="6" customWidth="1"/>
    <col min="6" max="6" width="17.7109375" style="6" customWidth="1"/>
    <col min="7" max="7" width="15.5703125" style="6" hidden="1" customWidth="1"/>
    <col min="8" max="8" width="18.7109375" style="6" hidden="1" customWidth="1"/>
    <col min="9" max="9" width="12.7109375" style="6" hidden="1" customWidth="1"/>
    <col min="10" max="10" width="12.140625" style="6" hidden="1" customWidth="1"/>
    <col min="11" max="13" width="14.42578125" style="6" hidden="1" customWidth="1"/>
    <col min="14" max="14" width="14.42578125" style="6" customWidth="1"/>
    <col min="15" max="17" width="12.140625" style="6" customWidth="1"/>
    <col min="18" max="16384" width="9.140625" style="6"/>
  </cols>
  <sheetData>
    <row r="1" spans="1:8" ht="18" x14ac:dyDescent="0.25">
      <c r="A1" s="221" t="s">
        <v>0</v>
      </c>
      <c r="B1" s="221"/>
      <c r="C1" s="221"/>
      <c r="D1" s="221"/>
      <c r="E1" s="221"/>
      <c r="F1" s="221"/>
    </row>
    <row r="2" spans="1:8" ht="18" x14ac:dyDescent="0.25">
      <c r="A2" s="221" t="s">
        <v>1</v>
      </c>
      <c r="B2" s="221"/>
      <c r="C2" s="221"/>
      <c r="D2" s="221"/>
      <c r="E2" s="221"/>
      <c r="F2" s="221"/>
      <c r="H2" s="6" t="s">
        <v>68</v>
      </c>
    </row>
    <row r="3" spans="1:8" ht="18" x14ac:dyDescent="0.25">
      <c r="A3" s="221" t="s">
        <v>2</v>
      </c>
      <c r="B3" s="221"/>
      <c r="C3" s="221"/>
      <c r="D3" s="221"/>
      <c r="E3" s="221"/>
      <c r="F3" s="221"/>
      <c r="H3" s="6" t="s">
        <v>69</v>
      </c>
    </row>
    <row r="4" spans="1:8" ht="9" customHeight="1" x14ac:dyDescent="0.2">
      <c r="A4" s="262" t="str">
        <f>'1 ЦК '!A5</f>
        <v xml:space="preserve">на территории Тюменской области, ХМАО и ЯНАО в феврале 2016 года (факт)                                                                                                                   </v>
      </c>
      <c r="B4" s="222"/>
      <c r="C4" s="222"/>
      <c r="D4" s="222"/>
      <c r="E4" s="222"/>
      <c r="F4" s="222"/>
    </row>
    <row r="5" spans="1:8" ht="19.5" customHeight="1" x14ac:dyDescent="0.2">
      <c r="A5" s="222"/>
      <c r="B5" s="222"/>
      <c r="C5" s="222"/>
      <c r="D5" s="222"/>
      <c r="E5" s="222"/>
      <c r="F5" s="222"/>
    </row>
    <row r="6" spans="1:8" ht="21" customHeight="1" x14ac:dyDescent="0.2">
      <c r="A6" s="263" t="s">
        <v>34</v>
      </c>
      <c r="B6" s="263"/>
      <c r="C6" s="263"/>
      <c r="D6" s="263"/>
      <c r="E6" s="263"/>
      <c r="F6" s="263"/>
    </row>
    <row r="7" spans="1:8" ht="15" customHeight="1" thickBot="1" x14ac:dyDescent="0.25"/>
    <row r="8" spans="1:8" ht="24.95" customHeight="1" x14ac:dyDescent="0.2">
      <c r="A8" s="264" t="s">
        <v>5</v>
      </c>
      <c r="B8" s="266" t="s">
        <v>35</v>
      </c>
      <c r="C8" s="268" t="s">
        <v>7</v>
      </c>
      <c r="D8" s="193" t="s">
        <v>8</v>
      </c>
      <c r="E8" s="212"/>
      <c r="F8" s="194"/>
    </row>
    <row r="9" spans="1:8" ht="24.95" customHeight="1" thickBot="1" x14ac:dyDescent="0.25">
      <c r="A9" s="265"/>
      <c r="B9" s="267"/>
      <c r="C9" s="269"/>
      <c r="D9" s="96" t="s">
        <v>32</v>
      </c>
      <c r="E9" s="96" t="s">
        <v>10</v>
      </c>
      <c r="F9" s="14" t="s">
        <v>11</v>
      </c>
    </row>
    <row r="10" spans="1:8" ht="15.75" customHeight="1" x14ac:dyDescent="0.2">
      <c r="A10" s="97" t="s">
        <v>12</v>
      </c>
      <c r="B10" s="98" t="s">
        <v>36</v>
      </c>
      <c r="C10" s="98"/>
      <c r="D10" s="99"/>
      <c r="E10" s="99"/>
      <c r="F10" s="100"/>
      <c r="G10" s="11"/>
      <c r="H10" s="11"/>
    </row>
    <row r="11" spans="1:8" ht="15.75" customHeight="1" x14ac:dyDescent="0.2">
      <c r="A11" s="101" t="s">
        <v>14</v>
      </c>
      <c r="B11" s="102" t="s">
        <v>37</v>
      </c>
      <c r="C11" s="103" t="s">
        <v>38</v>
      </c>
      <c r="D11" s="104">
        <v>397927.61499999999</v>
      </c>
      <c r="E11" s="105">
        <f>D11</f>
        <v>397927.61499999999</v>
      </c>
      <c r="F11" s="106">
        <f>E11</f>
        <v>397927.61499999999</v>
      </c>
      <c r="G11" s="11"/>
      <c r="H11" s="11"/>
    </row>
    <row r="12" spans="1:8" ht="15.75" customHeight="1" x14ac:dyDescent="0.2">
      <c r="A12" s="107" t="s">
        <v>17</v>
      </c>
      <c r="B12" s="108" t="s">
        <v>39</v>
      </c>
      <c r="C12" s="109" t="s">
        <v>38</v>
      </c>
      <c r="D12" s="110">
        <f>D11</f>
        <v>397927.61499999999</v>
      </c>
      <c r="E12" s="111">
        <f>E11</f>
        <v>397927.61499999999</v>
      </c>
      <c r="F12" s="112">
        <f>F11</f>
        <v>397927.61499999999</v>
      </c>
      <c r="G12" s="11"/>
      <c r="H12" s="11"/>
    </row>
    <row r="13" spans="1:8" ht="15.75" customHeight="1" x14ac:dyDescent="0.2">
      <c r="A13" s="101" t="s">
        <v>40</v>
      </c>
      <c r="B13" s="102" t="s">
        <v>15</v>
      </c>
      <c r="C13" s="103" t="s">
        <v>16</v>
      </c>
      <c r="D13" s="104">
        <v>1845.421</v>
      </c>
      <c r="E13" s="104">
        <v>2784.7420000000002</v>
      </c>
      <c r="F13" s="106">
        <v>2839.4940000000001</v>
      </c>
      <c r="G13" s="11"/>
      <c r="H13" s="11"/>
    </row>
    <row r="14" spans="1:8" ht="25.5" x14ac:dyDescent="0.2">
      <c r="A14" s="107" t="s">
        <v>41</v>
      </c>
      <c r="B14" s="108" t="s">
        <v>42</v>
      </c>
      <c r="C14" s="109" t="s">
        <v>16</v>
      </c>
      <c r="D14" s="110">
        <f>E14</f>
        <v>827.47464150104543</v>
      </c>
      <c r="E14" s="111">
        <f>E13-E15</f>
        <v>827.47464150104543</v>
      </c>
      <c r="F14" s="113">
        <f>E14</f>
        <v>827.47464150104543</v>
      </c>
      <c r="G14" s="11"/>
      <c r="H14" s="11"/>
    </row>
    <row r="15" spans="1:8" ht="28.5" customHeight="1" thickBot="1" x14ac:dyDescent="0.25">
      <c r="A15" s="114" t="s">
        <v>43</v>
      </c>
      <c r="B15" s="115" t="s">
        <v>20</v>
      </c>
      <c r="C15" s="116" t="s">
        <v>16</v>
      </c>
      <c r="D15" s="117">
        <f>D13-D14</f>
        <v>1017.9463584989546</v>
      </c>
      <c r="E15" s="118">
        <f>E21</f>
        <v>1957.2673584989548</v>
      </c>
      <c r="F15" s="119">
        <f>F13-F14</f>
        <v>2012.0193584989547</v>
      </c>
      <c r="G15" s="11"/>
      <c r="H15" s="11"/>
    </row>
    <row r="16" spans="1:8" x14ac:dyDescent="0.2">
      <c r="A16" s="120"/>
      <c r="B16" s="121"/>
      <c r="C16" s="122"/>
      <c r="D16" s="123"/>
      <c r="E16" s="123"/>
      <c r="F16" s="11"/>
      <c r="G16" s="11"/>
      <c r="H16" s="11"/>
    </row>
    <row r="17" spans="1:8" ht="13.5" thickBot="1" x14ac:dyDescent="0.25">
      <c r="A17" s="124"/>
      <c r="B17" s="121"/>
      <c r="C17" s="9"/>
      <c r="D17" s="123"/>
      <c r="E17" s="123"/>
      <c r="F17" s="11"/>
      <c r="G17" s="11"/>
      <c r="H17" s="11"/>
    </row>
    <row r="18" spans="1:8" ht="47.25" customHeight="1" thickBot="1" x14ac:dyDescent="0.3">
      <c r="A18" s="248" t="s">
        <v>44</v>
      </c>
      <c r="B18" s="249"/>
      <c r="C18" s="249"/>
      <c r="D18" s="249"/>
      <c r="E18" s="249"/>
      <c r="F18" s="250"/>
      <c r="G18" s="11"/>
      <c r="H18" s="11"/>
    </row>
    <row r="19" spans="1:8" ht="12.75" customHeight="1" x14ac:dyDescent="0.2">
      <c r="A19" s="251" t="s">
        <v>45</v>
      </c>
      <c r="B19" s="252"/>
      <c r="C19" s="255" t="s">
        <v>7</v>
      </c>
      <c r="D19" s="257" t="s">
        <v>8</v>
      </c>
      <c r="E19" s="258"/>
      <c r="F19" s="259"/>
      <c r="G19" s="11"/>
      <c r="H19" s="11"/>
    </row>
    <row r="20" spans="1:8" ht="13.5" customHeight="1" thickBot="1" x14ac:dyDescent="0.25">
      <c r="A20" s="253"/>
      <c r="B20" s="254"/>
      <c r="C20" s="256"/>
      <c r="D20" s="125" t="s">
        <v>32</v>
      </c>
      <c r="E20" s="126" t="s">
        <v>10</v>
      </c>
      <c r="F20" s="127" t="s">
        <v>11</v>
      </c>
      <c r="G20" s="11"/>
      <c r="H20" s="11"/>
    </row>
    <row r="21" spans="1:8" ht="30.75" customHeight="1" x14ac:dyDescent="0.2">
      <c r="A21" s="260" t="s">
        <v>46</v>
      </c>
      <c r="B21" s="261"/>
      <c r="C21" s="128" t="s">
        <v>16</v>
      </c>
      <c r="D21" s="129">
        <f>D15</f>
        <v>1017.9463584989546</v>
      </c>
      <c r="E21" s="130">
        <f>E25+D26+D27</f>
        <v>1957.2673584989548</v>
      </c>
      <c r="F21" s="131">
        <f>F15</f>
        <v>2012.0193584989547</v>
      </c>
      <c r="G21" s="11"/>
      <c r="H21" s="11"/>
    </row>
    <row r="22" spans="1:8" ht="30.75" customHeight="1" x14ac:dyDescent="0.2">
      <c r="A22" s="241" t="s">
        <v>47</v>
      </c>
      <c r="B22" s="242"/>
      <c r="C22" s="26"/>
      <c r="D22" s="132"/>
      <c r="E22" s="133"/>
      <c r="F22" s="134"/>
      <c r="G22" s="11"/>
      <c r="H22" s="11"/>
    </row>
    <row r="23" spans="1:8" ht="30.75" customHeight="1" x14ac:dyDescent="0.2">
      <c r="A23" s="236" t="s">
        <v>48</v>
      </c>
      <c r="B23" s="237"/>
      <c r="C23" s="26" t="s">
        <v>49</v>
      </c>
      <c r="D23" s="135">
        <v>744311.06</v>
      </c>
      <c r="E23" s="136">
        <v>1237545.43</v>
      </c>
      <c r="F23" s="137">
        <v>513716.51</v>
      </c>
      <c r="G23" s="238" t="s">
        <v>50</v>
      </c>
      <c r="H23" s="11"/>
    </row>
    <row r="24" spans="1:8" ht="30.75" customHeight="1" x14ac:dyDescent="0.2">
      <c r="A24" s="236" t="s">
        <v>51</v>
      </c>
      <c r="B24" s="237"/>
      <c r="C24" s="26" t="s">
        <v>16</v>
      </c>
      <c r="D24" s="135">
        <v>59.42</v>
      </c>
      <c r="E24" s="136">
        <v>190.77</v>
      </c>
      <c r="F24" s="137">
        <v>382.94</v>
      </c>
      <c r="G24" s="239"/>
      <c r="H24" s="11"/>
    </row>
    <row r="25" spans="1:8" ht="30.75" customHeight="1" x14ac:dyDescent="0.2">
      <c r="A25" s="241" t="s">
        <v>23</v>
      </c>
      <c r="B25" s="242"/>
      <c r="C25" s="138" t="s">
        <v>16</v>
      </c>
      <c r="D25" s="139">
        <f>'3 ЦК '!D20</f>
        <v>1085.71</v>
      </c>
      <c r="E25" s="140">
        <f>'1 ЦК '!E20</f>
        <v>1931.76</v>
      </c>
      <c r="F25" s="141">
        <f>'1 ЦК '!F20</f>
        <v>1986.5900000000001</v>
      </c>
      <c r="G25" s="240"/>
      <c r="H25" s="11"/>
    </row>
    <row r="26" spans="1:8" ht="30.75" customHeight="1" x14ac:dyDescent="0.2">
      <c r="A26" s="243" t="s">
        <v>52</v>
      </c>
      <c r="B26" s="244"/>
      <c r="C26" s="138" t="s">
        <v>16</v>
      </c>
      <c r="D26" s="245">
        <f>'1 ЦК '!D21</f>
        <v>22.31</v>
      </c>
      <c r="E26" s="246"/>
      <c r="F26" s="247"/>
      <c r="G26" s="11"/>
      <c r="H26" s="11"/>
    </row>
    <row r="27" spans="1:8" ht="30.75" customHeight="1" thickBot="1" x14ac:dyDescent="0.25">
      <c r="A27" s="231" t="s">
        <v>26</v>
      </c>
      <c r="B27" s="232"/>
      <c r="C27" s="142" t="s">
        <v>16</v>
      </c>
      <c r="D27" s="233">
        <v>3.1973584989548911</v>
      </c>
      <c r="E27" s="234"/>
      <c r="F27" s="235"/>
      <c r="G27" s="11"/>
      <c r="H27" s="11"/>
    </row>
  </sheetData>
  <mergeCells count="23">
    <mergeCell ref="A22:B22"/>
    <mergeCell ref="A1:F1"/>
    <mergeCell ref="A2:F2"/>
    <mergeCell ref="A3:F3"/>
    <mergeCell ref="A4:F5"/>
    <mergeCell ref="A6:F6"/>
    <mergeCell ref="A8:A9"/>
    <mergeCell ref="B8:B9"/>
    <mergeCell ref="C8:C9"/>
    <mergeCell ref="D8:F8"/>
    <mergeCell ref="A18:F18"/>
    <mergeCell ref="A19:B20"/>
    <mergeCell ref="C19:C20"/>
    <mergeCell ref="D19:F19"/>
    <mergeCell ref="A21:B21"/>
    <mergeCell ref="A27:B27"/>
    <mergeCell ref="D27:F27"/>
    <mergeCell ref="A23:B23"/>
    <mergeCell ref="G23:G25"/>
    <mergeCell ref="A24:B24"/>
    <mergeCell ref="A25:B25"/>
    <mergeCell ref="A26:B26"/>
    <mergeCell ref="D26:F26"/>
  </mergeCells>
  <pageMargins left="1.2204724409448819" right="0.59055118110236227" top="0.39370078740157483" bottom="0.39370078740157483" header="0.31496062992125984" footer="0.31496062992125984"/>
  <pageSetup paperSize="9" scale="62" orientation="portrait" r:id="rId1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view="pageBreakPreview" zoomScale="87" zoomScaleNormal="100" zoomScaleSheetLayoutView="87" workbookViewId="0">
      <selection activeCell="J25" sqref="J25"/>
    </sheetView>
  </sheetViews>
  <sheetFormatPr defaultRowHeight="15" x14ac:dyDescent="0.25"/>
  <cols>
    <col min="1" max="1" width="12" customWidth="1"/>
    <col min="4" max="4" width="3.7109375" customWidth="1"/>
    <col min="5" max="5" width="9.85546875" customWidth="1"/>
    <col min="6" max="6" width="5.85546875" customWidth="1"/>
    <col min="7" max="7" width="4.85546875" customWidth="1"/>
    <col min="8" max="8" width="3.7109375" customWidth="1"/>
    <col min="9" max="9" width="15.28515625" customWidth="1"/>
    <col min="10" max="10" width="12.28515625" customWidth="1"/>
  </cols>
  <sheetData>
    <row r="1" spans="1:10" x14ac:dyDescent="0.25">
      <c r="A1" s="274" t="s">
        <v>53</v>
      </c>
      <c r="B1" s="274"/>
      <c r="C1" s="274"/>
      <c r="D1" s="274"/>
      <c r="E1" s="274"/>
      <c r="F1" s="274"/>
      <c r="G1" s="274"/>
      <c r="H1" s="274"/>
      <c r="I1" s="274"/>
      <c r="J1" s="274"/>
    </row>
    <row r="2" spans="1:10" ht="43.5" customHeight="1" x14ac:dyDescent="0.25">
      <c r="A2" s="274"/>
      <c r="B2" s="274"/>
      <c r="C2" s="274"/>
      <c r="D2" s="274"/>
      <c r="E2" s="274"/>
      <c r="F2" s="274"/>
      <c r="G2" s="274"/>
      <c r="H2" s="274"/>
      <c r="I2" s="274"/>
      <c r="J2" s="274"/>
    </row>
    <row r="3" spans="1:10" ht="26.25" customHeight="1" thickBot="1" x14ac:dyDescent="0.3">
      <c r="A3" s="275" t="s">
        <v>75</v>
      </c>
      <c r="B3" s="275"/>
      <c r="C3" s="275"/>
      <c r="D3" s="143"/>
      <c r="E3" s="143"/>
      <c r="F3" s="143"/>
      <c r="G3" s="143"/>
      <c r="H3" s="143"/>
      <c r="I3" s="143"/>
      <c r="J3" s="143"/>
    </row>
    <row r="4" spans="1:10" ht="27.75" customHeight="1" thickBot="1" x14ac:dyDescent="0.3">
      <c r="A4" s="276" t="s">
        <v>54</v>
      </c>
      <c r="B4" s="277"/>
      <c r="C4" s="277"/>
      <c r="D4" s="277"/>
      <c r="E4" s="277"/>
      <c r="F4" s="277"/>
      <c r="G4" s="277"/>
      <c r="H4" s="278"/>
      <c r="I4" s="174" t="s">
        <v>55</v>
      </c>
      <c r="J4" s="144" t="s">
        <v>56</v>
      </c>
    </row>
    <row r="5" spans="1:10" ht="27" customHeight="1" thickBot="1" x14ac:dyDescent="0.3">
      <c r="A5" s="279">
        <v>1</v>
      </c>
      <c r="B5" s="280"/>
      <c r="C5" s="280"/>
      <c r="D5" s="280"/>
      <c r="E5" s="280"/>
      <c r="F5" s="280"/>
      <c r="G5" s="280"/>
      <c r="H5" s="281"/>
      <c r="I5" s="174">
        <v>2</v>
      </c>
      <c r="J5" s="144">
        <v>3</v>
      </c>
    </row>
    <row r="6" spans="1:10" ht="32.25" customHeight="1" x14ac:dyDescent="0.25">
      <c r="A6" s="282" t="s">
        <v>57</v>
      </c>
      <c r="B6" s="283"/>
      <c r="C6" s="283"/>
      <c r="D6" s="283"/>
      <c r="E6" s="283"/>
      <c r="F6" s="283"/>
      <c r="G6" s="283"/>
      <c r="H6" s="283"/>
      <c r="I6" s="145" t="s">
        <v>16</v>
      </c>
      <c r="J6" s="146">
        <v>1526.742</v>
      </c>
    </row>
    <row r="7" spans="1:10" ht="34.5" customHeight="1" x14ac:dyDescent="0.25">
      <c r="A7" s="284" t="s">
        <v>58</v>
      </c>
      <c r="B7" s="285"/>
      <c r="C7" s="285"/>
      <c r="D7" s="285"/>
      <c r="E7" s="285"/>
      <c r="F7" s="285"/>
      <c r="G7" s="285"/>
      <c r="H7" s="285"/>
      <c r="I7" s="147" t="s">
        <v>16</v>
      </c>
      <c r="J7" s="146">
        <f>J6-J8</f>
        <v>1501.234641501045</v>
      </c>
    </row>
    <row r="8" spans="1:10" ht="90" customHeight="1" thickBot="1" x14ac:dyDescent="0.3">
      <c r="A8" s="270" t="s">
        <v>59</v>
      </c>
      <c r="B8" s="271"/>
      <c r="C8" s="271"/>
      <c r="D8" s="271"/>
      <c r="E8" s="271"/>
      <c r="F8" s="271"/>
      <c r="G8" s="271"/>
      <c r="H8" s="272"/>
      <c r="I8" s="148" t="s">
        <v>16</v>
      </c>
      <c r="J8" s="149">
        <f>'5 ЦК '!D26+'5 ЦК '!D27</f>
        <v>25.50735849895489</v>
      </c>
    </row>
    <row r="11" spans="1:10" ht="15.75" x14ac:dyDescent="0.25">
      <c r="A11" s="150"/>
      <c r="B11" s="150"/>
      <c r="C11" s="150"/>
      <c r="D11" s="150"/>
      <c r="E11" s="150"/>
      <c r="F11" s="150"/>
      <c r="G11" s="150"/>
      <c r="H11" s="150"/>
      <c r="I11" s="150"/>
      <c r="J11" s="150"/>
    </row>
    <row r="12" spans="1:10" ht="15.75" x14ac:dyDescent="0.25">
      <c r="A12" s="150"/>
      <c r="B12" s="150"/>
      <c r="C12" s="150"/>
      <c r="D12" s="150"/>
      <c r="E12" s="150"/>
      <c r="F12" s="150"/>
      <c r="G12" s="150"/>
      <c r="H12" s="150"/>
      <c r="I12" s="273"/>
      <c r="J12" s="273"/>
    </row>
  </sheetData>
  <mergeCells count="8">
    <mergeCell ref="A8:H8"/>
    <mergeCell ref="I12:J12"/>
    <mergeCell ref="A1:J2"/>
    <mergeCell ref="A3:C3"/>
    <mergeCell ref="A4:H4"/>
    <mergeCell ref="A5:H5"/>
    <mergeCell ref="A6:H6"/>
    <mergeCell ref="A7:H7"/>
  </mergeCells>
  <pageMargins left="1.2204724409448819" right="0.59055118110236227" top="0.39370078740157483" bottom="0.39370078740157483" header="0.31496062992125984" footer="0.31496062992125984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AG51"/>
  <sheetViews>
    <sheetView view="pageBreakPreview" zoomScale="80" zoomScaleNormal="85" zoomScaleSheetLayoutView="80" workbookViewId="0">
      <selection activeCell="N45" sqref="N45:O45"/>
    </sheetView>
  </sheetViews>
  <sheetFormatPr defaultRowHeight="12.75" x14ac:dyDescent="0.2"/>
  <cols>
    <col min="1" max="1" width="8.7109375" style="171" customWidth="1"/>
    <col min="2" max="2" width="9.7109375" style="172" customWidth="1"/>
    <col min="3" max="3" width="9.7109375" style="173" customWidth="1"/>
    <col min="4" max="14" width="9.7109375" style="156" customWidth="1"/>
    <col min="15" max="15" width="10" style="156" customWidth="1"/>
    <col min="16" max="25" width="9.7109375" style="156" customWidth="1"/>
    <col min="26" max="26" width="17.42578125" style="156" customWidth="1"/>
    <col min="27" max="27" width="9.140625" style="156"/>
    <col min="28" max="28" width="15.85546875" style="156" customWidth="1"/>
    <col min="29" max="32" width="9.140625" style="156"/>
    <col min="33" max="33" width="11.140625" style="156" bestFit="1" customWidth="1"/>
    <col min="34" max="16384" width="9.140625" style="156"/>
  </cols>
  <sheetData>
    <row r="1" spans="1:25" ht="6.75" customHeight="1" x14ac:dyDescent="0.25">
      <c r="A1" s="151"/>
      <c r="B1" s="152"/>
      <c r="C1" s="153"/>
      <c r="D1" s="154"/>
      <c r="E1" s="154"/>
      <c r="F1" s="155"/>
    </row>
    <row r="2" spans="1:25" ht="27.75" customHeight="1" x14ac:dyDescent="0.2">
      <c r="A2" s="294" t="s">
        <v>0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  <c r="M2" s="294"/>
      <c r="N2" s="294"/>
      <c r="O2" s="294"/>
      <c r="P2" s="294"/>
      <c r="Q2" s="294"/>
      <c r="R2" s="294"/>
      <c r="S2" s="294"/>
      <c r="T2" s="294"/>
      <c r="U2" s="294"/>
      <c r="V2" s="294"/>
      <c r="W2" s="294"/>
      <c r="X2" s="294"/>
      <c r="Y2" s="294"/>
    </row>
    <row r="3" spans="1:25" ht="19.5" customHeight="1" x14ac:dyDescent="0.2">
      <c r="A3" s="294" t="s">
        <v>1</v>
      </c>
      <c r="B3" s="294"/>
      <c r="C3" s="294"/>
      <c r="D3" s="294"/>
      <c r="E3" s="294"/>
      <c r="F3" s="294"/>
      <c r="G3" s="294"/>
      <c r="H3" s="294"/>
      <c r="I3" s="294"/>
      <c r="J3" s="294"/>
      <c r="K3" s="294"/>
      <c r="L3" s="294"/>
      <c r="M3" s="294"/>
      <c r="N3" s="294"/>
      <c r="O3" s="294"/>
      <c r="P3" s="294"/>
      <c r="Q3" s="294"/>
      <c r="R3" s="294"/>
      <c r="S3" s="294"/>
      <c r="T3" s="294"/>
      <c r="U3" s="294"/>
      <c r="V3" s="294"/>
      <c r="W3" s="294"/>
      <c r="X3" s="294"/>
      <c r="Y3" s="294"/>
    </row>
    <row r="4" spans="1:25" ht="17.25" customHeight="1" x14ac:dyDescent="0.2">
      <c r="A4" s="294" t="s">
        <v>2</v>
      </c>
      <c r="B4" s="294"/>
      <c r="C4" s="294"/>
      <c r="D4" s="294"/>
      <c r="E4" s="294"/>
      <c r="F4" s="294"/>
      <c r="G4" s="294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294"/>
      <c r="V4" s="294"/>
      <c r="W4" s="294"/>
      <c r="X4" s="294"/>
      <c r="Y4" s="294"/>
    </row>
    <row r="5" spans="1:25" ht="9" customHeight="1" x14ac:dyDescent="0.2">
      <c r="A5" s="295" t="s">
        <v>67</v>
      </c>
      <c r="B5" s="295"/>
      <c r="C5" s="295"/>
      <c r="D5" s="295"/>
      <c r="E5" s="295"/>
      <c r="F5" s="295"/>
      <c r="G5" s="295"/>
      <c r="H5" s="295"/>
      <c r="I5" s="295"/>
      <c r="J5" s="295"/>
      <c r="K5" s="295"/>
      <c r="L5" s="295"/>
      <c r="M5" s="295"/>
      <c r="N5" s="295"/>
      <c r="O5" s="295"/>
      <c r="P5" s="295"/>
      <c r="Q5" s="295"/>
      <c r="R5" s="295"/>
      <c r="S5" s="295"/>
      <c r="T5" s="295"/>
      <c r="U5" s="295"/>
      <c r="V5" s="295"/>
      <c r="W5" s="295"/>
      <c r="X5" s="295"/>
      <c r="Y5" s="295"/>
    </row>
    <row r="6" spans="1:25" ht="18" customHeight="1" x14ac:dyDescent="0.2">
      <c r="A6" s="295"/>
      <c r="B6" s="295"/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  <c r="R6" s="295"/>
      <c r="S6" s="295"/>
      <c r="T6" s="295"/>
      <c r="U6" s="295"/>
      <c r="V6" s="295"/>
      <c r="W6" s="295"/>
      <c r="X6" s="295"/>
      <c r="Y6" s="295"/>
    </row>
    <row r="7" spans="1:25" ht="20.25" customHeight="1" x14ac:dyDescent="0.2">
      <c r="A7" s="296" t="s">
        <v>60</v>
      </c>
      <c r="B7" s="296"/>
      <c r="C7" s="296"/>
      <c r="D7" s="296"/>
      <c r="E7" s="296"/>
      <c r="F7" s="296"/>
      <c r="G7" s="296"/>
      <c r="H7" s="296"/>
      <c r="I7" s="296"/>
      <c r="J7" s="296"/>
      <c r="K7" s="296"/>
      <c r="L7" s="296"/>
      <c r="M7" s="296"/>
      <c r="N7" s="296"/>
      <c r="O7" s="296"/>
      <c r="P7" s="296"/>
      <c r="Q7" s="296"/>
      <c r="R7" s="296"/>
      <c r="S7" s="296"/>
      <c r="T7" s="296"/>
      <c r="U7" s="296"/>
      <c r="V7" s="296"/>
      <c r="W7" s="296"/>
      <c r="X7" s="296"/>
      <c r="Y7" s="296"/>
    </row>
    <row r="8" spans="1:25" ht="30.75" customHeight="1" x14ac:dyDescent="0.2">
      <c r="A8" s="295" t="s">
        <v>61</v>
      </c>
      <c r="B8" s="295"/>
      <c r="C8" s="295"/>
      <c r="D8" s="295"/>
      <c r="E8" s="295"/>
      <c r="F8" s="295"/>
      <c r="G8" s="295"/>
      <c r="H8" s="295"/>
      <c r="I8" s="295"/>
      <c r="J8" s="295"/>
      <c r="K8" s="295"/>
      <c r="L8" s="295"/>
      <c r="M8" s="295"/>
      <c r="N8" s="295"/>
      <c r="O8" s="295"/>
      <c r="P8" s="295"/>
      <c r="Q8" s="295"/>
      <c r="R8" s="295"/>
      <c r="S8" s="295"/>
      <c r="T8" s="295"/>
      <c r="U8" s="295"/>
      <c r="V8" s="295"/>
      <c r="W8" s="295"/>
      <c r="X8" s="295"/>
      <c r="Y8" s="295"/>
    </row>
    <row r="9" spans="1:25" ht="12" customHeight="1" x14ac:dyDescent="0.2">
      <c r="A9" s="157"/>
      <c r="B9" s="158"/>
      <c r="C9" s="159"/>
      <c r="D9" s="10"/>
      <c r="E9" s="10"/>
      <c r="F9" s="160"/>
      <c r="G9" s="160"/>
      <c r="H9" s="160"/>
    </row>
    <row r="10" spans="1:25" ht="15.75" x14ac:dyDescent="0.2">
      <c r="A10" s="297" t="s">
        <v>62</v>
      </c>
      <c r="B10" s="297"/>
      <c r="C10" s="297"/>
      <c r="D10" s="297"/>
      <c r="E10" s="297"/>
      <c r="F10" s="297"/>
      <c r="G10" s="297"/>
      <c r="H10" s="297"/>
      <c r="I10" s="297"/>
      <c r="J10" s="297"/>
      <c r="K10" s="297"/>
      <c r="L10" s="297"/>
      <c r="M10" s="297"/>
      <c r="N10" s="297"/>
      <c r="O10" s="297"/>
      <c r="P10" s="297"/>
      <c r="Q10" s="297"/>
      <c r="R10" s="297"/>
      <c r="S10" s="297"/>
      <c r="T10" s="297"/>
      <c r="U10" s="297"/>
      <c r="V10" s="297"/>
      <c r="W10" s="297"/>
      <c r="X10" s="297"/>
      <c r="Y10" s="297"/>
    </row>
    <row r="11" spans="1:25" ht="41.25" customHeight="1" x14ac:dyDescent="0.2">
      <c r="A11" s="298" t="s">
        <v>63</v>
      </c>
      <c r="B11" s="299" t="s">
        <v>64</v>
      </c>
      <c r="C11" s="299"/>
      <c r="D11" s="299"/>
      <c r="E11" s="299"/>
      <c r="F11" s="299"/>
      <c r="G11" s="299"/>
      <c r="H11" s="299"/>
      <c r="I11" s="299"/>
      <c r="J11" s="299"/>
      <c r="K11" s="299"/>
      <c r="L11" s="299"/>
      <c r="M11" s="299"/>
      <c r="N11" s="299"/>
      <c r="O11" s="299"/>
      <c r="P11" s="299"/>
      <c r="Q11" s="299"/>
      <c r="R11" s="299"/>
      <c r="S11" s="299"/>
      <c r="T11" s="299"/>
      <c r="U11" s="299"/>
      <c r="V11" s="299"/>
      <c r="W11" s="299"/>
      <c r="X11" s="299"/>
      <c r="Y11" s="299"/>
    </row>
    <row r="12" spans="1:25" ht="15.75" x14ac:dyDescent="0.25">
      <c r="A12" s="298"/>
      <c r="B12" s="161">
        <v>1</v>
      </c>
      <c r="C12" s="162">
        <v>2</v>
      </c>
      <c r="D12" s="161">
        <v>3</v>
      </c>
      <c r="E12" s="162">
        <v>4</v>
      </c>
      <c r="F12" s="161">
        <v>5</v>
      </c>
      <c r="G12" s="162">
        <v>6</v>
      </c>
      <c r="H12" s="161">
        <v>7</v>
      </c>
      <c r="I12" s="162">
        <v>8</v>
      </c>
      <c r="J12" s="161">
        <v>9</v>
      </c>
      <c r="K12" s="162">
        <v>10</v>
      </c>
      <c r="L12" s="161">
        <v>11</v>
      </c>
      <c r="M12" s="162">
        <v>12</v>
      </c>
      <c r="N12" s="161">
        <v>13</v>
      </c>
      <c r="O12" s="162">
        <v>14</v>
      </c>
      <c r="P12" s="161">
        <v>15</v>
      </c>
      <c r="Q12" s="162">
        <v>16</v>
      </c>
      <c r="R12" s="161">
        <v>17</v>
      </c>
      <c r="S12" s="162">
        <v>18</v>
      </c>
      <c r="T12" s="161">
        <v>19</v>
      </c>
      <c r="U12" s="162">
        <v>20</v>
      </c>
      <c r="V12" s="161">
        <v>21</v>
      </c>
      <c r="W12" s="162">
        <v>22</v>
      </c>
      <c r="X12" s="161">
        <v>23</v>
      </c>
      <c r="Y12" s="162">
        <v>24</v>
      </c>
    </row>
    <row r="13" spans="1:25" ht="15.75" x14ac:dyDescent="0.2">
      <c r="A13" s="163">
        <v>1</v>
      </c>
      <c r="B13" s="164">
        <v>706.51085530186594</v>
      </c>
      <c r="C13" s="164">
        <v>707.15168530186588</v>
      </c>
      <c r="D13" s="164">
        <v>707.25268530186588</v>
      </c>
      <c r="E13" s="164">
        <v>705.81214530186594</v>
      </c>
      <c r="F13" s="164">
        <v>723.16331530186596</v>
      </c>
      <c r="G13" s="164">
        <v>768.07349530186593</v>
      </c>
      <c r="H13" s="164">
        <v>784.27200530186587</v>
      </c>
      <c r="I13" s="164">
        <v>870.01031530186594</v>
      </c>
      <c r="J13" s="164">
        <v>927.29022530186592</v>
      </c>
      <c r="K13" s="164">
        <v>917.55666530186591</v>
      </c>
      <c r="L13" s="164">
        <v>903.76361530186591</v>
      </c>
      <c r="M13" s="164">
        <v>900.15531530186593</v>
      </c>
      <c r="N13" s="164">
        <v>888.91040530186592</v>
      </c>
      <c r="O13" s="164">
        <v>906.35479530186592</v>
      </c>
      <c r="P13" s="164">
        <v>921.59146530186592</v>
      </c>
      <c r="Q13" s="164">
        <v>933.04551530186598</v>
      </c>
      <c r="R13" s="164">
        <v>927.87789530186592</v>
      </c>
      <c r="S13" s="164">
        <v>932.42469530186588</v>
      </c>
      <c r="T13" s="164">
        <v>925.98848530186592</v>
      </c>
      <c r="U13" s="164">
        <v>899.0826953018659</v>
      </c>
      <c r="V13" s="164">
        <v>841.43573530186598</v>
      </c>
      <c r="W13" s="164">
        <v>797.6525353018659</v>
      </c>
      <c r="X13" s="164">
        <v>777.76676530186592</v>
      </c>
      <c r="Y13" s="164">
        <v>706.91745530186597</v>
      </c>
    </row>
    <row r="14" spans="1:25" ht="15.75" x14ac:dyDescent="0.2">
      <c r="A14" s="163">
        <v>2</v>
      </c>
      <c r="B14" s="164">
        <v>712.93361530186598</v>
      </c>
      <c r="C14" s="164">
        <v>711.82115530186593</v>
      </c>
      <c r="D14" s="164">
        <v>712.18252530186589</v>
      </c>
      <c r="E14" s="164">
        <v>713.67493530186596</v>
      </c>
      <c r="F14" s="164">
        <v>762.58470530186594</v>
      </c>
      <c r="G14" s="164">
        <v>780.10674530186589</v>
      </c>
      <c r="H14" s="164">
        <v>790.85080530186588</v>
      </c>
      <c r="I14" s="164">
        <v>904.94259530186594</v>
      </c>
      <c r="J14" s="164">
        <v>920.61220530186597</v>
      </c>
      <c r="K14" s="164">
        <v>910.82159530186595</v>
      </c>
      <c r="L14" s="164">
        <v>902.44835530186594</v>
      </c>
      <c r="M14" s="164">
        <v>903.56880530186595</v>
      </c>
      <c r="N14" s="164">
        <v>891.07068530186598</v>
      </c>
      <c r="O14" s="164">
        <v>895.01612530186594</v>
      </c>
      <c r="P14" s="164">
        <v>914.12019530186592</v>
      </c>
      <c r="Q14" s="164">
        <v>924.99590530186595</v>
      </c>
      <c r="R14" s="164">
        <v>926.19911530186596</v>
      </c>
      <c r="S14" s="164">
        <v>920.54768530186595</v>
      </c>
      <c r="T14" s="164">
        <v>909.80525530186594</v>
      </c>
      <c r="U14" s="164">
        <v>890.03191530186598</v>
      </c>
      <c r="V14" s="164">
        <v>789.42685530186588</v>
      </c>
      <c r="W14" s="164">
        <v>786.63161530186596</v>
      </c>
      <c r="X14" s="164">
        <v>782.0137553018659</v>
      </c>
      <c r="Y14" s="164">
        <v>708.9671953018659</v>
      </c>
    </row>
    <row r="15" spans="1:25" ht="15.75" x14ac:dyDescent="0.2">
      <c r="A15" s="163">
        <v>3</v>
      </c>
      <c r="B15" s="164">
        <v>719.91205530186596</v>
      </c>
      <c r="C15" s="164">
        <v>719.43705530186594</v>
      </c>
      <c r="D15" s="164">
        <v>719.95748530186597</v>
      </c>
      <c r="E15" s="164">
        <v>721.16890530186595</v>
      </c>
      <c r="F15" s="164">
        <v>757.97222530186593</v>
      </c>
      <c r="G15" s="164">
        <v>779.88750530186599</v>
      </c>
      <c r="H15" s="164">
        <v>789.20535530186589</v>
      </c>
      <c r="I15" s="164">
        <v>894.57321530186596</v>
      </c>
      <c r="J15" s="164">
        <v>905.45164530186594</v>
      </c>
      <c r="K15" s="164">
        <v>899.73138530186588</v>
      </c>
      <c r="L15" s="164">
        <v>885.51858530186598</v>
      </c>
      <c r="M15" s="164">
        <v>891.60586530186595</v>
      </c>
      <c r="N15" s="164">
        <v>868.68225530186589</v>
      </c>
      <c r="O15" s="164">
        <v>861.19715530186591</v>
      </c>
      <c r="P15" s="164">
        <v>878.87042530186591</v>
      </c>
      <c r="Q15" s="164">
        <v>894.85909530186598</v>
      </c>
      <c r="R15" s="164">
        <v>899.8687153018659</v>
      </c>
      <c r="S15" s="164">
        <v>887.29613530186589</v>
      </c>
      <c r="T15" s="164">
        <v>881.43989530186593</v>
      </c>
      <c r="U15" s="164">
        <v>879.26088530186598</v>
      </c>
      <c r="V15" s="164">
        <v>826.45023530186597</v>
      </c>
      <c r="W15" s="164">
        <v>789.41593530186594</v>
      </c>
      <c r="X15" s="164">
        <v>782.42005530186589</v>
      </c>
      <c r="Y15" s="164">
        <v>716.18726530186598</v>
      </c>
    </row>
    <row r="16" spans="1:25" ht="15.75" x14ac:dyDescent="0.2">
      <c r="A16" s="163">
        <v>4</v>
      </c>
      <c r="B16" s="164">
        <v>721.34241530186591</v>
      </c>
      <c r="C16" s="164">
        <v>720.84612530186598</v>
      </c>
      <c r="D16" s="164">
        <v>719.66972530186592</v>
      </c>
      <c r="E16" s="164">
        <v>722.02198530186593</v>
      </c>
      <c r="F16" s="164">
        <v>725.49406530186593</v>
      </c>
      <c r="G16" s="164">
        <v>777.90444530186596</v>
      </c>
      <c r="H16" s="164">
        <v>780.0508153018659</v>
      </c>
      <c r="I16" s="164">
        <v>852.49453530186588</v>
      </c>
      <c r="J16" s="164">
        <v>879.13472530186596</v>
      </c>
      <c r="K16" s="164">
        <v>863.55304530186595</v>
      </c>
      <c r="L16" s="164">
        <v>853.04848530186598</v>
      </c>
      <c r="M16" s="164">
        <v>854.91855530186592</v>
      </c>
      <c r="N16" s="164">
        <v>839.6071453018659</v>
      </c>
      <c r="O16" s="164">
        <v>839.77556530186598</v>
      </c>
      <c r="P16" s="164">
        <v>855.87168530186591</v>
      </c>
      <c r="Q16" s="164">
        <v>881.39774530186594</v>
      </c>
      <c r="R16" s="164">
        <v>882.8127453018659</v>
      </c>
      <c r="S16" s="164">
        <v>881.73516530186589</v>
      </c>
      <c r="T16" s="164">
        <v>870.8330553018659</v>
      </c>
      <c r="U16" s="164">
        <v>858.80706530186592</v>
      </c>
      <c r="V16" s="164">
        <v>816.40151530186597</v>
      </c>
      <c r="W16" s="164">
        <v>791.21948530186592</v>
      </c>
      <c r="X16" s="164">
        <v>778.45307530186597</v>
      </c>
      <c r="Y16" s="164">
        <v>720.35659530186592</v>
      </c>
    </row>
    <row r="17" spans="1:33" ht="15.75" x14ac:dyDescent="0.2">
      <c r="A17" s="163">
        <v>5</v>
      </c>
      <c r="B17" s="164">
        <v>726.36325530186593</v>
      </c>
      <c r="C17" s="164">
        <v>725.5529753018659</v>
      </c>
      <c r="D17" s="164">
        <v>724.53558530186592</v>
      </c>
      <c r="E17" s="164">
        <v>726.15118530186589</v>
      </c>
      <c r="F17" s="164">
        <v>732.25349530186588</v>
      </c>
      <c r="G17" s="164">
        <v>777.65765530186593</v>
      </c>
      <c r="H17" s="164">
        <v>783.61079530186589</v>
      </c>
      <c r="I17" s="164">
        <v>903.87275530186594</v>
      </c>
      <c r="J17" s="164">
        <v>920.79080530186593</v>
      </c>
      <c r="K17" s="164">
        <v>911.77167530186591</v>
      </c>
      <c r="L17" s="164">
        <v>899.58814530186589</v>
      </c>
      <c r="M17" s="164">
        <v>887.46352530186596</v>
      </c>
      <c r="N17" s="164">
        <v>875.09796530186588</v>
      </c>
      <c r="O17" s="164">
        <v>872.12643530186597</v>
      </c>
      <c r="P17" s="164">
        <v>879.1336653018659</v>
      </c>
      <c r="Q17" s="164">
        <v>912.0387453018659</v>
      </c>
      <c r="R17" s="164">
        <v>915.51593530186597</v>
      </c>
      <c r="S17" s="164">
        <v>911.05137530186596</v>
      </c>
      <c r="T17" s="164">
        <v>892.9026253018659</v>
      </c>
      <c r="U17" s="164">
        <v>891.55330530186598</v>
      </c>
      <c r="V17" s="164">
        <v>865.41243530186591</v>
      </c>
      <c r="W17" s="164">
        <v>833.93986530186589</v>
      </c>
      <c r="X17" s="164">
        <v>797.31880530186595</v>
      </c>
      <c r="Y17" s="164">
        <v>730.11535530186597</v>
      </c>
    </row>
    <row r="18" spans="1:33" ht="15.75" x14ac:dyDescent="0.2">
      <c r="A18" s="163">
        <v>6</v>
      </c>
      <c r="B18" s="164">
        <v>738.57180530186588</v>
      </c>
      <c r="C18" s="164">
        <v>723.89774530186594</v>
      </c>
      <c r="D18" s="164">
        <v>722.94118530186597</v>
      </c>
      <c r="E18" s="164">
        <v>723.77013530186593</v>
      </c>
      <c r="F18" s="164">
        <v>740.9467953018659</v>
      </c>
      <c r="G18" s="164">
        <v>758.71955530186597</v>
      </c>
      <c r="H18" s="164">
        <v>776.53100530186589</v>
      </c>
      <c r="I18" s="164">
        <v>785.86174530186588</v>
      </c>
      <c r="J18" s="164">
        <v>797.51514530186591</v>
      </c>
      <c r="K18" s="164">
        <v>806.60390530186589</v>
      </c>
      <c r="L18" s="164">
        <v>804.72157530186598</v>
      </c>
      <c r="M18" s="164">
        <v>788.37699530186592</v>
      </c>
      <c r="N18" s="164">
        <v>772.51265530186595</v>
      </c>
      <c r="O18" s="164">
        <v>762.19716530186588</v>
      </c>
      <c r="P18" s="164">
        <v>772.78542530186598</v>
      </c>
      <c r="Q18" s="164">
        <v>789.0462653018659</v>
      </c>
      <c r="R18" s="164">
        <v>798.89639530186594</v>
      </c>
      <c r="S18" s="164">
        <v>815.08436530186589</v>
      </c>
      <c r="T18" s="164">
        <v>822.32184530186589</v>
      </c>
      <c r="U18" s="164">
        <v>800.37608530186594</v>
      </c>
      <c r="V18" s="164">
        <v>791.48719530186588</v>
      </c>
      <c r="W18" s="164">
        <v>758.0790453018659</v>
      </c>
      <c r="X18" s="164">
        <v>704.85381530186589</v>
      </c>
      <c r="Y18" s="164">
        <v>719.97995530186597</v>
      </c>
    </row>
    <row r="19" spans="1:33" ht="15.75" x14ac:dyDescent="0.2">
      <c r="A19" s="163">
        <v>7</v>
      </c>
      <c r="B19" s="164">
        <v>718.76814530186596</v>
      </c>
      <c r="C19" s="164">
        <v>719.16839530186598</v>
      </c>
      <c r="D19" s="164">
        <v>719.45335530186594</v>
      </c>
      <c r="E19" s="164">
        <v>719.61984530186589</v>
      </c>
      <c r="F19" s="164">
        <v>720.06826530186595</v>
      </c>
      <c r="G19" s="164">
        <v>622.52944530186596</v>
      </c>
      <c r="H19" s="164">
        <v>634.10513530186597</v>
      </c>
      <c r="I19" s="164">
        <v>650.99850530186598</v>
      </c>
      <c r="J19" s="164">
        <v>642.28250530186597</v>
      </c>
      <c r="K19" s="164">
        <v>627.12826530186589</v>
      </c>
      <c r="L19" s="164">
        <v>615.35158530186595</v>
      </c>
      <c r="M19" s="164">
        <v>615.06082530186598</v>
      </c>
      <c r="N19" s="164">
        <v>602.38968530186594</v>
      </c>
      <c r="O19" s="164">
        <v>599.62628530186589</v>
      </c>
      <c r="P19" s="164">
        <v>608.31379530186598</v>
      </c>
      <c r="Q19" s="164">
        <v>622.76148530186595</v>
      </c>
      <c r="R19" s="164">
        <v>635.0554953018659</v>
      </c>
      <c r="S19" s="164">
        <v>652.59970530186592</v>
      </c>
      <c r="T19" s="164">
        <v>687.66305530186594</v>
      </c>
      <c r="U19" s="164">
        <v>659.93703530186588</v>
      </c>
      <c r="V19" s="164">
        <v>643.94394530186594</v>
      </c>
      <c r="W19" s="164">
        <v>625.13710530186597</v>
      </c>
      <c r="X19" s="164">
        <v>623.01304530186599</v>
      </c>
      <c r="Y19" s="164">
        <v>719.86846530186597</v>
      </c>
    </row>
    <row r="20" spans="1:33" ht="15.75" x14ac:dyDescent="0.2">
      <c r="A20" s="163">
        <v>8</v>
      </c>
      <c r="B20" s="164">
        <v>722.04847530186589</v>
      </c>
      <c r="C20" s="164">
        <v>722.0382053018659</v>
      </c>
      <c r="D20" s="164">
        <v>721.75289530186592</v>
      </c>
      <c r="E20" s="164">
        <v>722.26748530186592</v>
      </c>
      <c r="F20" s="164">
        <v>722.61604530186594</v>
      </c>
      <c r="G20" s="164">
        <v>732.50098530186597</v>
      </c>
      <c r="H20" s="164">
        <v>722.34373530186588</v>
      </c>
      <c r="I20" s="164">
        <v>717.7066153018659</v>
      </c>
      <c r="J20" s="164">
        <v>853.08928530186597</v>
      </c>
      <c r="K20" s="164">
        <v>851.60618530186593</v>
      </c>
      <c r="L20" s="164">
        <v>774.64763530186588</v>
      </c>
      <c r="M20" s="164">
        <v>827.50137530186589</v>
      </c>
      <c r="N20" s="164">
        <v>826.42066530186594</v>
      </c>
      <c r="O20" s="164">
        <v>808.66927530186592</v>
      </c>
      <c r="P20" s="164">
        <v>843.12459530186595</v>
      </c>
      <c r="Q20" s="164">
        <v>872.21631530186596</v>
      </c>
      <c r="R20" s="164">
        <v>930.67649530186588</v>
      </c>
      <c r="S20" s="164">
        <v>915.66070530186596</v>
      </c>
      <c r="T20" s="164">
        <v>897.81504530186589</v>
      </c>
      <c r="U20" s="164">
        <v>867.94262530186597</v>
      </c>
      <c r="V20" s="164">
        <v>889.9262653018659</v>
      </c>
      <c r="W20" s="164">
        <v>850.43917530186593</v>
      </c>
      <c r="X20" s="164">
        <v>735.03930530186597</v>
      </c>
      <c r="Y20" s="164">
        <v>719.64722530186589</v>
      </c>
    </row>
    <row r="21" spans="1:33" ht="15.75" x14ac:dyDescent="0.2">
      <c r="A21" s="163">
        <v>9</v>
      </c>
      <c r="B21" s="164">
        <v>720.14115530186598</v>
      </c>
      <c r="C21" s="164">
        <v>714.00465530186591</v>
      </c>
      <c r="D21" s="164">
        <v>708.49439530186589</v>
      </c>
      <c r="E21" s="164">
        <v>721.39262530186591</v>
      </c>
      <c r="F21" s="164">
        <v>721.38086530186592</v>
      </c>
      <c r="G21" s="164">
        <v>655.50900530186595</v>
      </c>
      <c r="H21" s="164">
        <v>706.52467530186595</v>
      </c>
      <c r="I21" s="164">
        <v>760.64078530186589</v>
      </c>
      <c r="J21" s="164">
        <v>769.92748530186589</v>
      </c>
      <c r="K21" s="164">
        <v>751.89433530186591</v>
      </c>
      <c r="L21" s="164">
        <v>738.84799530186592</v>
      </c>
      <c r="M21" s="164">
        <v>733.69851530186588</v>
      </c>
      <c r="N21" s="164">
        <v>716.1679353018659</v>
      </c>
      <c r="O21" s="164">
        <v>717.26470530186589</v>
      </c>
      <c r="P21" s="164">
        <v>733.64045530186593</v>
      </c>
      <c r="Q21" s="164">
        <v>753.47793530186595</v>
      </c>
      <c r="R21" s="164">
        <v>765.71447530186595</v>
      </c>
      <c r="S21" s="164">
        <v>752.18955530186588</v>
      </c>
      <c r="T21" s="164">
        <v>764.53642530186596</v>
      </c>
      <c r="U21" s="164">
        <v>723.63919530186593</v>
      </c>
      <c r="V21" s="164">
        <v>734.70410530186598</v>
      </c>
      <c r="W21" s="164">
        <v>698.34485530186589</v>
      </c>
      <c r="X21" s="164">
        <v>644.75415530186592</v>
      </c>
      <c r="Y21" s="164">
        <v>719.41593530186594</v>
      </c>
    </row>
    <row r="22" spans="1:33" ht="15.75" x14ac:dyDescent="0.2">
      <c r="A22" s="163">
        <v>10</v>
      </c>
      <c r="B22" s="164">
        <v>721.24479530186591</v>
      </c>
      <c r="C22" s="164">
        <v>720.42097530186595</v>
      </c>
      <c r="D22" s="164">
        <v>719.64902530186589</v>
      </c>
      <c r="E22" s="164">
        <v>720.67864530186591</v>
      </c>
      <c r="F22" s="164">
        <v>724.77761530186592</v>
      </c>
      <c r="G22" s="164">
        <v>727.89131530186592</v>
      </c>
      <c r="H22" s="164">
        <v>770.85249530186593</v>
      </c>
      <c r="I22" s="164">
        <v>789.5926453018659</v>
      </c>
      <c r="J22" s="164">
        <v>791.51466530186588</v>
      </c>
      <c r="K22" s="164">
        <v>811.77634530186594</v>
      </c>
      <c r="L22" s="164">
        <v>803.15331530186597</v>
      </c>
      <c r="M22" s="164">
        <v>818.92983530186598</v>
      </c>
      <c r="N22" s="164">
        <v>810.59923530186597</v>
      </c>
      <c r="O22" s="164">
        <v>810.87812530186591</v>
      </c>
      <c r="P22" s="164">
        <v>825.94347530186587</v>
      </c>
      <c r="Q22" s="164">
        <v>845.18676530186588</v>
      </c>
      <c r="R22" s="164">
        <v>864.85799530186591</v>
      </c>
      <c r="S22" s="164">
        <v>854.22663530186594</v>
      </c>
      <c r="T22" s="164">
        <v>861.31969530186598</v>
      </c>
      <c r="U22" s="164">
        <v>797.28234530186592</v>
      </c>
      <c r="V22" s="164">
        <v>789.85180530186597</v>
      </c>
      <c r="W22" s="164">
        <v>767.63461530186589</v>
      </c>
      <c r="X22" s="164">
        <v>722.43790530186595</v>
      </c>
      <c r="Y22" s="164">
        <v>721.14209530186588</v>
      </c>
    </row>
    <row r="23" spans="1:33" ht="15.75" x14ac:dyDescent="0.2">
      <c r="A23" s="163">
        <v>11</v>
      </c>
      <c r="B23" s="164">
        <v>725.69451530186598</v>
      </c>
      <c r="C23" s="164">
        <v>720.55402530186598</v>
      </c>
      <c r="D23" s="164">
        <v>722.07755530186591</v>
      </c>
      <c r="E23" s="164">
        <v>725.36770530186595</v>
      </c>
      <c r="F23" s="164">
        <v>731.68553530186591</v>
      </c>
      <c r="G23" s="164">
        <v>761.35848530186593</v>
      </c>
      <c r="H23" s="164">
        <v>787.2174653018659</v>
      </c>
      <c r="I23" s="164">
        <v>792.9546753018659</v>
      </c>
      <c r="J23" s="164">
        <v>844.32605530186595</v>
      </c>
      <c r="K23" s="164">
        <v>869.41205530186596</v>
      </c>
      <c r="L23" s="164">
        <v>855.39941530186593</v>
      </c>
      <c r="M23" s="164">
        <v>861.4181153018659</v>
      </c>
      <c r="N23" s="164">
        <v>852.20584530186591</v>
      </c>
      <c r="O23" s="164">
        <v>849.50580530186596</v>
      </c>
      <c r="P23" s="164">
        <v>858.24656530186599</v>
      </c>
      <c r="Q23" s="164">
        <v>864.64343530186591</v>
      </c>
      <c r="R23" s="164">
        <v>895.74456530186592</v>
      </c>
      <c r="S23" s="164">
        <v>919.07768530186593</v>
      </c>
      <c r="T23" s="164">
        <v>916.70871530186594</v>
      </c>
      <c r="U23" s="164">
        <v>880.15434530186587</v>
      </c>
      <c r="V23" s="164">
        <v>846.93017530186592</v>
      </c>
      <c r="W23" s="164">
        <v>800.14648530186594</v>
      </c>
      <c r="X23" s="164">
        <v>763.27490530186594</v>
      </c>
      <c r="Y23" s="164">
        <v>729.18448530186595</v>
      </c>
    </row>
    <row r="24" spans="1:33" ht="15.75" x14ac:dyDescent="0.2">
      <c r="A24" s="163">
        <v>12</v>
      </c>
      <c r="B24" s="164">
        <v>728.72084530186589</v>
      </c>
      <c r="C24" s="164">
        <v>724.25717530186591</v>
      </c>
      <c r="D24" s="164">
        <v>727.67499530186592</v>
      </c>
      <c r="E24" s="164">
        <v>728.76392530186592</v>
      </c>
      <c r="F24" s="164">
        <v>735.45603530186588</v>
      </c>
      <c r="G24" s="164">
        <v>811.07331530186593</v>
      </c>
      <c r="H24" s="164">
        <v>842.26826530186588</v>
      </c>
      <c r="I24" s="164">
        <v>877.39135530186593</v>
      </c>
      <c r="J24" s="164">
        <v>936.9936253018659</v>
      </c>
      <c r="K24" s="164">
        <v>942.7552453018659</v>
      </c>
      <c r="L24" s="164">
        <v>940.73254530186591</v>
      </c>
      <c r="M24" s="164">
        <v>959.54110530186597</v>
      </c>
      <c r="N24" s="164">
        <v>951.16208530186589</v>
      </c>
      <c r="O24" s="164">
        <v>946.35126530186596</v>
      </c>
      <c r="P24" s="164">
        <v>922.40198530186592</v>
      </c>
      <c r="Q24" s="164">
        <v>995.30158530186588</v>
      </c>
      <c r="R24" s="164">
        <v>968.35068530186595</v>
      </c>
      <c r="S24" s="164">
        <v>964.87430530186589</v>
      </c>
      <c r="T24" s="164">
        <v>967.26979530186588</v>
      </c>
      <c r="U24" s="164">
        <v>940.76899530186597</v>
      </c>
      <c r="V24" s="164">
        <v>928.88923530186594</v>
      </c>
      <c r="W24" s="164">
        <v>882.85185530186595</v>
      </c>
      <c r="X24" s="164">
        <v>779.80058530186591</v>
      </c>
      <c r="Y24" s="164">
        <v>735.18277530186595</v>
      </c>
    </row>
    <row r="25" spans="1:33" ht="15.75" x14ac:dyDescent="0.2">
      <c r="A25" s="163">
        <v>13</v>
      </c>
      <c r="B25" s="164">
        <v>781.4881353018659</v>
      </c>
      <c r="C25" s="164">
        <v>776.07586530186597</v>
      </c>
      <c r="D25" s="164">
        <v>757.16560530186598</v>
      </c>
      <c r="E25" s="164">
        <v>759.13541530186592</v>
      </c>
      <c r="F25" s="164">
        <v>782.42740530186597</v>
      </c>
      <c r="G25" s="164">
        <v>801.59425530186593</v>
      </c>
      <c r="H25" s="164">
        <v>813.67503530186593</v>
      </c>
      <c r="I25" s="164">
        <v>871.13200530186589</v>
      </c>
      <c r="J25" s="164">
        <v>882.83961530186593</v>
      </c>
      <c r="K25" s="164">
        <v>997.29138530186594</v>
      </c>
      <c r="L25" s="164">
        <v>1005.756165301866</v>
      </c>
      <c r="M25" s="164">
        <v>1001.8189953018659</v>
      </c>
      <c r="N25" s="164">
        <v>971.78925530186598</v>
      </c>
      <c r="O25" s="164">
        <v>965.65350530186595</v>
      </c>
      <c r="P25" s="164">
        <v>976.11182530186591</v>
      </c>
      <c r="Q25" s="164">
        <v>1002.5925553018659</v>
      </c>
      <c r="R25" s="164">
        <v>1019.4879853018659</v>
      </c>
      <c r="S25" s="164">
        <v>1027.4156453018659</v>
      </c>
      <c r="T25" s="164">
        <v>1023.6518553018659</v>
      </c>
      <c r="U25" s="164">
        <v>992.82855530186589</v>
      </c>
      <c r="V25" s="164">
        <v>959.07944530186592</v>
      </c>
      <c r="W25" s="164">
        <v>880.45965530186595</v>
      </c>
      <c r="X25" s="164">
        <v>776.82594530186589</v>
      </c>
      <c r="Y25" s="164">
        <v>739.96757530186596</v>
      </c>
    </row>
    <row r="26" spans="1:33" ht="15.75" x14ac:dyDescent="0.2">
      <c r="A26" s="163">
        <v>14</v>
      </c>
      <c r="B26" s="164">
        <v>775.58920530186595</v>
      </c>
      <c r="C26" s="164">
        <v>746.8297653018659</v>
      </c>
      <c r="D26" s="164">
        <v>736.66339530186588</v>
      </c>
      <c r="E26" s="164">
        <v>736.78845530186595</v>
      </c>
      <c r="F26" s="164">
        <v>740.40618530186589</v>
      </c>
      <c r="G26" s="164">
        <v>746.49132530186591</v>
      </c>
      <c r="H26" s="164">
        <v>783.60292530186598</v>
      </c>
      <c r="I26" s="164">
        <v>797.73951530186594</v>
      </c>
      <c r="J26" s="164">
        <v>825.90430530186597</v>
      </c>
      <c r="K26" s="164">
        <v>817.88425530186589</v>
      </c>
      <c r="L26" s="164">
        <v>824.39261530186593</v>
      </c>
      <c r="M26" s="164">
        <v>826.31365530186588</v>
      </c>
      <c r="N26" s="164">
        <v>793.42316530186588</v>
      </c>
      <c r="O26" s="164">
        <v>791.11045530186595</v>
      </c>
      <c r="P26" s="164">
        <v>817.78247530186593</v>
      </c>
      <c r="Q26" s="164">
        <v>861.0172653018659</v>
      </c>
      <c r="R26" s="164">
        <v>906.84175530186587</v>
      </c>
      <c r="S26" s="164">
        <v>999.73782530186588</v>
      </c>
      <c r="T26" s="164">
        <v>1064.2481153018659</v>
      </c>
      <c r="U26" s="164">
        <v>1023.9938053018659</v>
      </c>
      <c r="V26" s="164">
        <v>964.77911530186589</v>
      </c>
      <c r="W26" s="164">
        <v>886.46727530186593</v>
      </c>
      <c r="X26" s="164">
        <v>781.13199530186591</v>
      </c>
      <c r="Y26" s="164">
        <v>750.22613530186595</v>
      </c>
    </row>
    <row r="27" spans="1:33" ht="15.75" x14ac:dyDescent="0.2">
      <c r="A27" s="163">
        <v>15</v>
      </c>
      <c r="B27" s="164">
        <v>783.0454553018659</v>
      </c>
      <c r="C27" s="164">
        <v>757.81351530186589</v>
      </c>
      <c r="D27" s="164">
        <v>743.83423530186587</v>
      </c>
      <c r="E27" s="164">
        <v>768.06068530186587</v>
      </c>
      <c r="F27" s="164">
        <v>817.88016530186599</v>
      </c>
      <c r="G27" s="164">
        <v>884.15695530186588</v>
      </c>
      <c r="H27" s="164">
        <v>911.5170853018659</v>
      </c>
      <c r="I27" s="164">
        <v>998.34258530186594</v>
      </c>
      <c r="J27" s="164">
        <v>1048.019605301866</v>
      </c>
      <c r="K27" s="164">
        <v>1006.893235301866</v>
      </c>
      <c r="L27" s="164">
        <v>990.6734253018659</v>
      </c>
      <c r="M27" s="164">
        <v>987.48668530186592</v>
      </c>
      <c r="N27" s="164">
        <v>961.34014530186596</v>
      </c>
      <c r="O27" s="164">
        <v>942.18658530186588</v>
      </c>
      <c r="P27" s="164">
        <v>954.44530530186591</v>
      </c>
      <c r="Q27" s="164">
        <v>967.25942530186592</v>
      </c>
      <c r="R27" s="164">
        <v>983.47340530186591</v>
      </c>
      <c r="S27" s="164">
        <v>981.60870530186594</v>
      </c>
      <c r="T27" s="164">
        <v>983.30128530186596</v>
      </c>
      <c r="U27" s="164">
        <v>947.6538853018659</v>
      </c>
      <c r="V27" s="164">
        <v>932.21180530186598</v>
      </c>
      <c r="W27" s="164">
        <v>868.2460153018659</v>
      </c>
      <c r="X27" s="164">
        <v>742.77976530186595</v>
      </c>
      <c r="Y27" s="164">
        <v>726.83731530186594</v>
      </c>
    </row>
    <row r="28" spans="1:33" ht="15.75" x14ac:dyDescent="0.2">
      <c r="A28" s="163">
        <v>16</v>
      </c>
      <c r="B28" s="164">
        <v>729.01219530186597</v>
      </c>
      <c r="C28" s="164">
        <v>726.90877530186594</v>
      </c>
      <c r="D28" s="164">
        <v>726.58043530186592</v>
      </c>
      <c r="E28" s="164">
        <v>728.49147530186588</v>
      </c>
      <c r="F28" s="164">
        <v>750.16906530186588</v>
      </c>
      <c r="G28" s="164">
        <v>786.68001530186598</v>
      </c>
      <c r="H28" s="164">
        <v>821.22275530186596</v>
      </c>
      <c r="I28" s="164">
        <v>821.89396530186593</v>
      </c>
      <c r="J28" s="164">
        <v>880.49066530186587</v>
      </c>
      <c r="K28" s="164">
        <v>908.65878530186592</v>
      </c>
      <c r="L28" s="164">
        <v>891.0401853018659</v>
      </c>
      <c r="M28" s="164">
        <v>896.89704530186589</v>
      </c>
      <c r="N28" s="164">
        <v>882.61292530186597</v>
      </c>
      <c r="O28" s="164">
        <v>882.16534530186595</v>
      </c>
      <c r="P28" s="164">
        <v>894.25986530186594</v>
      </c>
      <c r="Q28" s="164">
        <v>905.0402753018659</v>
      </c>
      <c r="R28" s="164">
        <v>927.98710530186588</v>
      </c>
      <c r="S28" s="164">
        <v>933.92778530186592</v>
      </c>
      <c r="T28" s="164">
        <v>935.00131530186593</v>
      </c>
      <c r="U28" s="164">
        <v>922.26187530186598</v>
      </c>
      <c r="V28" s="164">
        <v>896.31777530186594</v>
      </c>
      <c r="W28" s="164">
        <v>845.56011530186595</v>
      </c>
      <c r="X28" s="164">
        <v>732.57858530186593</v>
      </c>
      <c r="Y28" s="164">
        <v>721.05327530186594</v>
      </c>
    </row>
    <row r="29" spans="1:33" ht="15.75" x14ac:dyDescent="0.2">
      <c r="A29" s="163">
        <v>17</v>
      </c>
      <c r="B29" s="164">
        <v>726.02314530186595</v>
      </c>
      <c r="C29" s="164">
        <v>726.42458530186593</v>
      </c>
      <c r="D29" s="164">
        <v>727.11634530186598</v>
      </c>
      <c r="E29" s="164">
        <v>727.45382530186589</v>
      </c>
      <c r="F29" s="164">
        <v>729.18234530186589</v>
      </c>
      <c r="G29" s="164">
        <v>768.92092530186596</v>
      </c>
      <c r="H29" s="164">
        <v>798.31468530186589</v>
      </c>
      <c r="I29" s="164">
        <v>822.69851530186588</v>
      </c>
      <c r="J29" s="164">
        <v>916.21983530186594</v>
      </c>
      <c r="K29" s="164">
        <v>912.11217530186593</v>
      </c>
      <c r="L29" s="164">
        <v>876.4774153018659</v>
      </c>
      <c r="M29" s="164">
        <v>880.8841153018659</v>
      </c>
      <c r="N29" s="164">
        <v>884.48584530186588</v>
      </c>
      <c r="O29" s="164">
        <v>877.34162530186597</v>
      </c>
      <c r="P29" s="164">
        <v>870.45420530186595</v>
      </c>
      <c r="Q29" s="164">
        <v>874.51822530186598</v>
      </c>
      <c r="R29" s="164">
        <v>902.17471530186594</v>
      </c>
      <c r="S29" s="164">
        <v>896.72305530186588</v>
      </c>
      <c r="T29" s="164">
        <v>894.83096530186594</v>
      </c>
      <c r="U29" s="164">
        <v>872.67167530186589</v>
      </c>
      <c r="V29" s="164">
        <v>844.69997530186595</v>
      </c>
      <c r="W29" s="164">
        <v>818.41085530186592</v>
      </c>
      <c r="X29" s="164">
        <v>721.19689530186588</v>
      </c>
      <c r="Y29" s="164">
        <v>722.53646530186597</v>
      </c>
      <c r="AG29" s="165"/>
    </row>
    <row r="30" spans="1:33" ht="15.75" x14ac:dyDescent="0.2">
      <c r="A30" s="163">
        <v>18</v>
      </c>
      <c r="B30" s="164">
        <v>723.35057530186589</v>
      </c>
      <c r="C30" s="164">
        <v>723.49379530186593</v>
      </c>
      <c r="D30" s="164">
        <v>722.70741530186592</v>
      </c>
      <c r="E30" s="164">
        <v>723.32239530186598</v>
      </c>
      <c r="F30" s="164">
        <v>766.04579530186595</v>
      </c>
      <c r="G30" s="164">
        <v>796.16844530186597</v>
      </c>
      <c r="H30" s="164">
        <v>844.21316530186596</v>
      </c>
      <c r="I30" s="164">
        <v>908.77907530186599</v>
      </c>
      <c r="J30" s="164">
        <v>977.68907530186596</v>
      </c>
      <c r="K30" s="164">
        <v>973.38628530186588</v>
      </c>
      <c r="L30" s="164">
        <v>952.2555153018659</v>
      </c>
      <c r="M30" s="164">
        <v>960.21242530186589</v>
      </c>
      <c r="N30" s="164">
        <v>963.42801530186591</v>
      </c>
      <c r="O30" s="164">
        <v>965.19358530186594</v>
      </c>
      <c r="P30" s="164">
        <v>973.50318530186598</v>
      </c>
      <c r="Q30" s="164">
        <v>978.53536530186591</v>
      </c>
      <c r="R30" s="164">
        <v>1005.6049253018659</v>
      </c>
      <c r="S30" s="164">
        <v>1004.8021053018659</v>
      </c>
      <c r="T30" s="164">
        <v>1011.7331853018659</v>
      </c>
      <c r="U30" s="164">
        <v>953.12712530186593</v>
      </c>
      <c r="V30" s="164">
        <v>926.63120530186598</v>
      </c>
      <c r="W30" s="164">
        <v>891.06477530186589</v>
      </c>
      <c r="X30" s="164">
        <v>765.33786530186592</v>
      </c>
      <c r="Y30" s="164">
        <v>723.16397530186589</v>
      </c>
    </row>
    <row r="31" spans="1:33" ht="15.75" x14ac:dyDescent="0.2">
      <c r="A31" s="163">
        <v>19</v>
      </c>
      <c r="B31" s="164">
        <v>722.01265530186595</v>
      </c>
      <c r="C31" s="164">
        <v>721.9459853018659</v>
      </c>
      <c r="D31" s="164">
        <v>721.90408530186596</v>
      </c>
      <c r="E31" s="164">
        <v>722.94338530186587</v>
      </c>
      <c r="F31" s="164">
        <v>750.03333530186592</v>
      </c>
      <c r="G31" s="164">
        <v>811.63997530186589</v>
      </c>
      <c r="H31" s="164">
        <v>853.01197530186596</v>
      </c>
      <c r="I31" s="164">
        <v>886.64410530186592</v>
      </c>
      <c r="J31" s="164">
        <v>997.53933530186589</v>
      </c>
      <c r="K31" s="164">
        <v>982.82641530186595</v>
      </c>
      <c r="L31" s="164">
        <v>967.94817530186594</v>
      </c>
      <c r="M31" s="164">
        <v>947.53106530186597</v>
      </c>
      <c r="N31" s="164">
        <v>929.25780530186591</v>
      </c>
      <c r="O31" s="164">
        <v>914.69167530186598</v>
      </c>
      <c r="P31" s="164">
        <v>922.01473530186593</v>
      </c>
      <c r="Q31" s="164">
        <v>915.26866530186589</v>
      </c>
      <c r="R31" s="164">
        <v>913.74271530186593</v>
      </c>
      <c r="S31" s="164">
        <v>891.98365530186595</v>
      </c>
      <c r="T31" s="164">
        <v>921.35938530186593</v>
      </c>
      <c r="U31" s="164">
        <v>883.5915653018659</v>
      </c>
      <c r="V31" s="164">
        <v>890.18283530186591</v>
      </c>
      <c r="W31" s="164">
        <v>846.6469053018659</v>
      </c>
      <c r="X31" s="164">
        <v>764.58594530186588</v>
      </c>
      <c r="Y31" s="164">
        <v>723.38011530186589</v>
      </c>
    </row>
    <row r="32" spans="1:33" ht="15.75" x14ac:dyDescent="0.2">
      <c r="A32" s="163">
        <v>20</v>
      </c>
      <c r="B32" s="164">
        <v>742.37874530186593</v>
      </c>
      <c r="C32" s="164">
        <v>725.53630530186592</v>
      </c>
      <c r="D32" s="164">
        <v>723.17023530186589</v>
      </c>
      <c r="E32" s="164">
        <v>722.80645530186598</v>
      </c>
      <c r="F32" s="164">
        <v>769.15562530186594</v>
      </c>
      <c r="G32" s="164">
        <v>816.78305530186594</v>
      </c>
      <c r="H32" s="164">
        <v>844.95975530186593</v>
      </c>
      <c r="I32" s="164">
        <v>933.73306530186596</v>
      </c>
      <c r="J32" s="164">
        <v>971.80259530186595</v>
      </c>
      <c r="K32" s="164">
        <v>951.63176530186593</v>
      </c>
      <c r="L32" s="164">
        <v>941.77851530186592</v>
      </c>
      <c r="M32" s="164">
        <v>959.78610530186597</v>
      </c>
      <c r="N32" s="164">
        <v>909.12966530186588</v>
      </c>
      <c r="O32" s="164">
        <v>916.98274530186598</v>
      </c>
      <c r="P32" s="164">
        <v>925.56394530186594</v>
      </c>
      <c r="Q32" s="164">
        <v>942.3242753018659</v>
      </c>
      <c r="R32" s="164">
        <v>970.56966530186594</v>
      </c>
      <c r="S32" s="164">
        <v>966.96240530186594</v>
      </c>
      <c r="T32" s="164">
        <v>996.16649530186589</v>
      </c>
      <c r="U32" s="164">
        <v>977.99208530186593</v>
      </c>
      <c r="V32" s="164">
        <v>973.35346530186598</v>
      </c>
      <c r="W32" s="164">
        <v>908.52562530186594</v>
      </c>
      <c r="X32" s="164">
        <v>801.6173653018659</v>
      </c>
      <c r="Y32" s="164">
        <v>769.30030530186593</v>
      </c>
    </row>
    <row r="33" spans="1:25" ht="15.75" x14ac:dyDescent="0.2">
      <c r="A33" s="163">
        <v>21</v>
      </c>
      <c r="B33" s="164">
        <v>866.85444530186589</v>
      </c>
      <c r="C33" s="164">
        <v>846.53011530186598</v>
      </c>
      <c r="D33" s="164">
        <v>791.51660530186598</v>
      </c>
      <c r="E33" s="164">
        <v>801.90836530186596</v>
      </c>
      <c r="F33" s="164">
        <v>818.41917530186595</v>
      </c>
      <c r="G33" s="164">
        <v>895.50476530186597</v>
      </c>
      <c r="H33" s="164">
        <v>920.28619530186597</v>
      </c>
      <c r="I33" s="164">
        <v>952.13048530186597</v>
      </c>
      <c r="J33" s="164">
        <v>973.22824530186597</v>
      </c>
      <c r="K33" s="164">
        <v>1032.670985301866</v>
      </c>
      <c r="L33" s="164">
        <v>1098.4962253018659</v>
      </c>
      <c r="M33" s="164">
        <v>1074.213705301866</v>
      </c>
      <c r="N33" s="164">
        <v>1061.5778353018659</v>
      </c>
      <c r="O33" s="164">
        <v>1077.6379053018659</v>
      </c>
      <c r="P33" s="164">
        <v>1065.869135301866</v>
      </c>
      <c r="Q33" s="164">
        <v>1127.912985301866</v>
      </c>
      <c r="R33" s="164">
        <v>1185.8408053018659</v>
      </c>
      <c r="S33" s="164">
        <v>1203.6391553018659</v>
      </c>
      <c r="T33" s="164">
        <v>1202.0911653018659</v>
      </c>
      <c r="U33" s="164">
        <v>1183.061745301866</v>
      </c>
      <c r="V33" s="164">
        <v>1120.776275301866</v>
      </c>
      <c r="W33" s="164">
        <v>1074.5446253018658</v>
      </c>
      <c r="X33" s="164">
        <v>958.53926530186595</v>
      </c>
      <c r="Y33" s="164">
        <v>876.80581530186589</v>
      </c>
    </row>
    <row r="34" spans="1:25" ht="15.75" x14ac:dyDescent="0.2">
      <c r="A34" s="163">
        <v>22</v>
      </c>
      <c r="B34" s="164">
        <v>878.3895653018659</v>
      </c>
      <c r="C34" s="164">
        <v>850.82462530186592</v>
      </c>
      <c r="D34" s="164">
        <v>772.4775053018659</v>
      </c>
      <c r="E34" s="164">
        <v>773.48539530186588</v>
      </c>
      <c r="F34" s="164">
        <v>810.49850530186598</v>
      </c>
      <c r="G34" s="164">
        <v>870.66389530186598</v>
      </c>
      <c r="H34" s="164">
        <v>908.40886530186594</v>
      </c>
      <c r="I34" s="164">
        <v>944.68319530186591</v>
      </c>
      <c r="J34" s="164">
        <v>969.83648530186588</v>
      </c>
      <c r="K34" s="164">
        <v>1014.377375301866</v>
      </c>
      <c r="L34" s="164">
        <v>1060.0940653018658</v>
      </c>
      <c r="M34" s="164">
        <v>1066.538445301866</v>
      </c>
      <c r="N34" s="164">
        <v>1047.0032553018659</v>
      </c>
      <c r="O34" s="164">
        <v>1042.801315301866</v>
      </c>
      <c r="P34" s="164">
        <v>1055.1431553018658</v>
      </c>
      <c r="Q34" s="164">
        <v>1117.7807553018658</v>
      </c>
      <c r="R34" s="164">
        <v>1161.2275053018659</v>
      </c>
      <c r="S34" s="164">
        <v>1185.8755853018658</v>
      </c>
      <c r="T34" s="164">
        <v>1193.265385301866</v>
      </c>
      <c r="U34" s="164">
        <v>1164.548085301866</v>
      </c>
      <c r="V34" s="164">
        <v>1088.6307253018658</v>
      </c>
      <c r="W34" s="164">
        <v>1041.3214353018659</v>
      </c>
      <c r="X34" s="164">
        <v>930.02736530186598</v>
      </c>
      <c r="Y34" s="164">
        <v>854.81994530186591</v>
      </c>
    </row>
    <row r="35" spans="1:25" ht="15.75" x14ac:dyDescent="0.2">
      <c r="A35" s="163">
        <v>23</v>
      </c>
      <c r="B35" s="164">
        <v>826.52259530186598</v>
      </c>
      <c r="C35" s="164">
        <v>796.80936530186591</v>
      </c>
      <c r="D35" s="164">
        <v>758.80497530186597</v>
      </c>
      <c r="E35" s="164">
        <v>766.18032530186588</v>
      </c>
      <c r="F35" s="164">
        <v>776.50171530186594</v>
      </c>
      <c r="G35" s="164">
        <v>806.16762530186588</v>
      </c>
      <c r="H35" s="164">
        <v>848.59027530186597</v>
      </c>
      <c r="I35" s="164">
        <v>847.90917530186596</v>
      </c>
      <c r="J35" s="164">
        <v>862.06194530186588</v>
      </c>
      <c r="K35" s="164">
        <v>901.32235530186597</v>
      </c>
      <c r="L35" s="164">
        <v>910.59932530186597</v>
      </c>
      <c r="M35" s="164">
        <v>909.92023530186589</v>
      </c>
      <c r="N35" s="164">
        <v>903.73300530186589</v>
      </c>
      <c r="O35" s="164">
        <v>900.79219530186595</v>
      </c>
      <c r="P35" s="164">
        <v>907.34588530186591</v>
      </c>
      <c r="Q35" s="164">
        <v>928.92107530186593</v>
      </c>
      <c r="R35" s="164">
        <v>974.62712530186593</v>
      </c>
      <c r="S35" s="164">
        <v>993.82088530186593</v>
      </c>
      <c r="T35" s="164">
        <v>1056.3918853018658</v>
      </c>
      <c r="U35" s="164">
        <v>1032.254305301866</v>
      </c>
      <c r="V35" s="164">
        <v>947.12031530186596</v>
      </c>
      <c r="W35" s="164">
        <v>912.28729530186592</v>
      </c>
      <c r="X35" s="164">
        <v>800.66289530186589</v>
      </c>
      <c r="Y35" s="164">
        <v>782.54424530186589</v>
      </c>
    </row>
    <row r="36" spans="1:25" ht="15.75" x14ac:dyDescent="0.2">
      <c r="A36" s="163">
        <v>24</v>
      </c>
      <c r="B36" s="164">
        <v>775.56516530186593</v>
      </c>
      <c r="C36" s="164">
        <v>753.55929530186597</v>
      </c>
      <c r="D36" s="164">
        <v>731.33914530186598</v>
      </c>
      <c r="E36" s="164">
        <v>732.62826530186589</v>
      </c>
      <c r="F36" s="164">
        <v>776.03875530186588</v>
      </c>
      <c r="G36" s="164">
        <v>798.78744530186589</v>
      </c>
      <c r="H36" s="164">
        <v>822.15707530186592</v>
      </c>
      <c r="I36" s="164">
        <v>857.34804530186591</v>
      </c>
      <c r="J36" s="164">
        <v>893.85130530186598</v>
      </c>
      <c r="K36" s="164">
        <v>899.1451953018659</v>
      </c>
      <c r="L36" s="164">
        <v>905.8580453018659</v>
      </c>
      <c r="M36" s="164">
        <v>910.19260530186591</v>
      </c>
      <c r="N36" s="164">
        <v>909.70217530186596</v>
      </c>
      <c r="O36" s="164">
        <v>903.25128530186589</v>
      </c>
      <c r="P36" s="164">
        <v>912.80605530186597</v>
      </c>
      <c r="Q36" s="164">
        <v>918.2949153018659</v>
      </c>
      <c r="R36" s="164">
        <v>929.01104530186592</v>
      </c>
      <c r="S36" s="164">
        <v>925.18708530186598</v>
      </c>
      <c r="T36" s="164">
        <v>957.01119530186588</v>
      </c>
      <c r="U36" s="164">
        <v>912.40520530186598</v>
      </c>
      <c r="V36" s="164">
        <v>870.3412953018659</v>
      </c>
      <c r="W36" s="164">
        <v>795.04171530186591</v>
      </c>
      <c r="X36" s="164">
        <v>739.95686530186595</v>
      </c>
      <c r="Y36" s="164">
        <v>730.51105530186589</v>
      </c>
    </row>
    <row r="37" spans="1:25" ht="15.75" x14ac:dyDescent="0.2">
      <c r="A37" s="163">
        <v>25</v>
      </c>
      <c r="B37" s="164">
        <v>727.30526530186592</v>
      </c>
      <c r="C37" s="164">
        <v>727.32293530186598</v>
      </c>
      <c r="D37" s="164">
        <v>727.53801530186593</v>
      </c>
      <c r="E37" s="164">
        <v>727.90534530186596</v>
      </c>
      <c r="F37" s="164">
        <v>738.78893530186588</v>
      </c>
      <c r="G37" s="164">
        <v>773.20871530186594</v>
      </c>
      <c r="H37" s="164">
        <v>783.85781530186591</v>
      </c>
      <c r="I37" s="164">
        <v>826.2770853018659</v>
      </c>
      <c r="J37" s="164">
        <v>923.4879553018659</v>
      </c>
      <c r="K37" s="164">
        <v>954.49973530186594</v>
      </c>
      <c r="L37" s="164">
        <v>945.26469530186591</v>
      </c>
      <c r="M37" s="164">
        <v>932.98387530186596</v>
      </c>
      <c r="N37" s="164">
        <v>925.26903530186598</v>
      </c>
      <c r="O37" s="164">
        <v>931.43427530186591</v>
      </c>
      <c r="P37" s="164">
        <v>934.43386530186592</v>
      </c>
      <c r="Q37" s="164">
        <v>905.31881530186592</v>
      </c>
      <c r="R37" s="164">
        <v>933.17096530186598</v>
      </c>
      <c r="S37" s="164">
        <v>928.7564153018659</v>
      </c>
      <c r="T37" s="164">
        <v>985.83171530186598</v>
      </c>
      <c r="U37" s="164">
        <v>943.66037530186588</v>
      </c>
      <c r="V37" s="164">
        <v>906.50974530186591</v>
      </c>
      <c r="W37" s="164">
        <v>828.69907530186595</v>
      </c>
      <c r="X37" s="164">
        <v>758.08787530186589</v>
      </c>
      <c r="Y37" s="164">
        <v>728.39053530186595</v>
      </c>
    </row>
    <row r="38" spans="1:25" ht="15.75" x14ac:dyDescent="0.2">
      <c r="A38" s="163">
        <v>26</v>
      </c>
      <c r="B38" s="164">
        <v>727.83072530186598</v>
      </c>
      <c r="C38" s="164">
        <v>727.88275530186593</v>
      </c>
      <c r="D38" s="164">
        <v>728.02938530186589</v>
      </c>
      <c r="E38" s="164">
        <v>728.21533530186593</v>
      </c>
      <c r="F38" s="164">
        <v>740.85301530186598</v>
      </c>
      <c r="G38" s="164">
        <v>775.05703530186588</v>
      </c>
      <c r="H38" s="164">
        <v>806.32718530186594</v>
      </c>
      <c r="I38" s="164">
        <v>853.41423530186592</v>
      </c>
      <c r="J38" s="164">
        <v>945.6813953018659</v>
      </c>
      <c r="K38" s="164">
        <v>994.90862530186598</v>
      </c>
      <c r="L38" s="164">
        <v>977.55581530186589</v>
      </c>
      <c r="M38" s="164">
        <v>959.64122530186592</v>
      </c>
      <c r="N38" s="164">
        <v>979.85623530186592</v>
      </c>
      <c r="O38" s="164">
        <v>976.20140530186598</v>
      </c>
      <c r="P38" s="164">
        <v>985.8674553018659</v>
      </c>
      <c r="Q38" s="164">
        <v>956.56860530186589</v>
      </c>
      <c r="R38" s="164">
        <v>960.66610530186597</v>
      </c>
      <c r="S38" s="164">
        <v>961.51543530186598</v>
      </c>
      <c r="T38" s="164">
        <v>1006.863685301866</v>
      </c>
      <c r="U38" s="164">
        <v>978.81761530186589</v>
      </c>
      <c r="V38" s="164">
        <v>942.42655530186596</v>
      </c>
      <c r="W38" s="164">
        <v>896.1371353018659</v>
      </c>
      <c r="X38" s="164">
        <v>776.1174553018659</v>
      </c>
      <c r="Y38" s="164">
        <v>746.63540530186594</v>
      </c>
    </row>
    <row r="39" spans="1:25" ht="15.75" x14ac:dyDescent="0.2">
      <c r="A39" s="163">
        <v>27</v>
      </c>
      <c r="B39" s="164">
        <v>819.80334530186587</v>
      </c>
      <c r="C39" s="164">
        <v>776.35284530186595</v>
      </c>
      <c r="D39" s="164">
        <v>771.67038530186596</v>
      </c>
      <c r="E39" s="164">
        <v>754.19142530186593</v>
      </c>
      <c r="F39" s="164">
        <v>778.33743530186598</v>
      </c>
      <c r="G39" s="164">
        <v>844.79252530186591</v>
      </c>
      <c r="H39" s="164">
        <v>889.08562530186589</v>
      </c>
      <c r="I39" s="164">
        <v>926.91152530186594</v>
      </c>
      <c r="J39" s="164">
        <v>957.49243530186595</v>
      </c>
      <c r="K39" s="164">
        <v>1026.132535301866</v>
      </c>
      <c r="L39" s="164">
        <v>1020.7637553018659</v>
      </c>
      <c r="M39" s="164">
        <v>1020.580735301866</v>
      </c>
      <c r="N39" s="164">
        <v>1026.243225301866</v>
      </c>
      <c r="O39" s="164">
        <v>1021.4282853018659</v>
      </c>
      <c r="P39" s="164">
        <v>1018.731705301866</v>
      </c>
      <c r="Q39" s="164">
        <v>1039.984925301866</v>
      </c>
      <c r="R39" s="164">
        <v>1056.654595301866</v>
      </c>
      <c r="S39" s="164">
        <v>1085.6464753018658</v>
      </c>
      <c r="T39" s="164">
        <v>1112.0928853018659</v>
      </c>
      <c r="U39" s="164">
        <v>1064.6379753018659</v>
      </c>
      <c r="V39" s="164">
        <v>1012.9955553018659</v>
      </c>
      <c r="W39" s="164">
        <v>987.69758530186596</v>
      </c>
      <c r="X39" s="164">
        <v>896.03217530186589</v>
      </c>
      <c r="Y39" s="164">
        <v>804.28161530186594</v>
      </c>
    </row>
    <row r="40" spans="1:25" ht="15.75" x14ac:dyDescent="0.2">
      <c r="A40" s="163">
        <v>28</v>
      </c>
      <c r="B40" s="164">
        <v>842.71191530186593</v>
      </c>
      <c r="C40" s="164">
        <v>823.1239853018659</v>
      </c>
      <c r="D40" s="164">
        <v>777.16145530186589</v>
      </c>
      <c r="E40" s="164">
        <v>761.5052453018659</v>
      </c>
      <c r="F40" s="164">
        <v>778.36836530186588</v>
      </c>
      <c r="G40" s="164">
        <v>845.45629530186591</v>
      </c>
      <c r="H40" s="164">
        <v>881.82736530186594</v>
      </c>
      <c r="I40" s="164">
        <v>902.63912530186587</v>
      </c>
      <c r="J40" s="164">
        <v>931.97679530186588</v>
      </c>
      <c r="K40" s="164">
        <v>971.58800530186591</v>
      </c>
      <c r="L40" s="164">
        <v>984.24534530186588</v>
      </c>
      <c r="M40" s="164">
        <v>982.76957530186598</v>
      </c>
      <c r="N40" s="164">
        <v>975.51817530186588</v>
      </c>
      <c r="O40" s="164">
        <v>962.20858530186592</v>
      </c>
      <c r="P40" s="164">
        <v>968.86033530186592</v>
      </c>
      <c r="Q40" s="164">
        <v>997.5446453018659</v>
      </c>
      <c r="R40" s="164">
        <v>1012.8005853018659</v>
      </c>
      <c r="S40" s="164">
        <v>1030.0902453018659</v>
      </c>
      <c r="T40" s="164">
        <v>1052.062745301866</v>
      </c>
      <c r="U40" s="164">
        <v>1037.9737453018658</v>
      </c>
      <c r="V40" s="164">
        <v>984.40914530186592</v>
      </c>
      <c r="W40" s="164">
        <v>940.54514530186589</v>
      </c>
      <c r="X40" s="164">
        <v>870.13275530186593</v>
      </c>
      <c r="Y40" s="164">
        <v>826.04055530186588</v>
      </c>
    </row>
    <row r="41" spans="1:25" ht="15.75" x14ac:dyDescent="0.2">
      <c r="A41" s="163">
        <v>29</v>
      </c>
      <c r="B41" s="164">
        <v>820.15121530186593</v>
      </c>
      <c r="C41" s="164">
        <v>800.28918530186593</v>
      </c>
      <c r="D41" s="164">
        <v>777.24679530186597</v>
      </c>
      <c r="E41" s="164">
        <v>778.07883530186598</v>
      </c>
      <c r="F41" s="164">
        <v>849.84875530186594</v>
      </c>
      <c r="G41" s="164">
        <v>899.96499530186588</v>
      </c>
      <c r="H41" s="164">
        <v>902.68487530186599</v>
      </c>
      <c r="I41" s="164">
        <v>911.88389530186589</v>
      </c>
      <c r="J41" s="164">
        <v>1045.422515301866</v>
      </c>
      <c r="K41" s="164">
        <v>1028.9740653018659</v>
      </c>
      <c r="L41" s="164">
        <v>1012.784305301866</v>
      </c>
      <c r="M41" s="164">
        <v>1010.9188653018659</v>
      </c>
      <c r="N41" s="164">
        <v>1013.6436153018659</v>
      </c>
      <c r="O41" s="164">
        <v>1013.728745301866</v>
      </c>
      <c r="P41" s="164">
        <v>1017.0711253018659</v>
      </c>
      <c r="Q41" s="164">
        <v>1028.9888353018659</v>
      </c>
      <c r="R41" s="164">
        <v>1038.3892753018658</v>
      </c>
      <c r="S41" s="164">
        <v>1036.250155301866</v>
      </c>
      <c r="T41" s="164">
        <v>1056.374255301866</v>
      </c>
      <c r="U41" s="164">
        <v>1049.6534753018659</v>
      </c>
      <c r="V41" s="164">
        <v>1010.935515301866</v>
      </c>
      <c r="W41" s="164">
        <v>965.28491530186591</v>
      </c>
      <c r="X41" s="164">
        <v>810.38458530186597</v>
      </c>
      <c r="Y41" s="164">
        <v>777.70617530186598</v>
      </c>
    </row>
    <row r="42" spans="1:25" ht="15.75" hidden="1" x14ac:dyDescent="0.2">
      <c r="A42" s="163"/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  <c r="O42" s="164"/>
      <c r="P42" s="164"/>
      <c r="Q42" s="164"/>
      <c r="R42" s="164"/>
      <c r="S42" s="164"/>
      <c r="T42" s="164"/>
      <c r="U42" s="164"/>
      <c r="V42" s="164"/>
      <c r="W42" s="164"/>
      <c r="X42" s="164"/>
      <c r="Y42" s="164"/>
    </row>
    <row r="43" spans="1:25" ht="15" hidden="1" customHeight="1" x14ac:dyDescent="0.2">
      <c r="A43" s="163"/>
      <c r="B43" s="164"/>
      <c r="C43" s="164"/>
      <c r="D43" s="164"/>
      <c r="E43" s="164"/>
      <c r="F43" s="164"/>
      <c r="G43" s="164"/>
      <c r="H43" s="164"/>
      <c r="I43" s="164"/>
      <c r="J43" s="164"/>
      <c r="K43" s="164"/>
      <c r="L43" s="164"/>
      <c r="M43" s="164"/>
      <c r="N43" s="164"/>
      <c r="O43" s="164"/>
      <c r="P43" s="164"/>
      <c r="Q43" s="164"/>
      <c r="R43" s="164"/>
      <c r="S43" s="164"/>
      <c r="T43" s="164"/>
      <c r="U43" s="164"/>
      <c r="V43" s="164"/>
      <c r="W43" s="164"/>
      <c r="X43" s="164"/>
      <c r="Y43" s="164"/>
    </row>
    <row r="44" spans="1:25" ht="9.75" customHeight="1" x14ac:dyDescent="0.2">
      <c r="A44" s="166"/>
      <c r="B44" s="167"/>
      <c r="C44" s="167"/>
      <c r="D44" s="167"/>
      <c r="E44" s="167"/>
      <c r="F44" s="167"/>
      <c r="G44" s="167"/>
      <c r="H44" s="167"/>
      <c r="I44" s="167"/>
      <c r="J44" s="167"/>
      <c r="K44" s="167"/>
      <c r="L44" s="167"/>
      <c r="M44" s="167"/>
      <c r="N44" s="167"/>
      <c r="O44" s="167"/>
      <c r="P44" s="167"/>
      <c r="Q44" s="167"/>
      <c r="R44" s="167"/>
      <c r="S44" s="167"/>
      <c r="T44" s="167"/>
      <c r="U44" s="167"/>
      <c r="V44" s="167"/>
      <c r="W44" s="167"/>
      <c r="X44" s="167"/>
      <c r="Y44" s="167"/>
    </row>
    <row r="45" spans="1:25" ht="15.75" x14ac:dyDescent="0.25">
      <c r="A45" s="300" t="s">
        <v>65</v>
      </c>
      <c r="B45" s="300"/>
      <c r="C45" s="300"/>
      <c r="D45" s="300"/>
      <c r="E45" s="300"/>
      <c r="F45" s="300"/>
      <c r="G45" s="300"/>
      <c r="H45" s="300"/>
      <c r="I45" s="300"/>
      <c r="J45" s="300"/>
      <c r="K45" s="300"/>
      <c r="L45" s="300"/>
      <c r="M45" s="300"/>
      <c r="N45" s="301">
        <v>397927.6153947108</v>
      </c>
      <c r="O45" s="301"/>
      <c r="P45" s="168"/>
      <c r="Q45" s="168"/>
      <c r="R45" s="168"/>
      <c r="S45" s="168"/>
      <c r="T45" s="168"/>
      <c r="U45" s="168"/>
      <c r="V45" s="168"/>
      <c r="W45" s="168"/>
      <c r="X45" s="168"/>
      <c r="Y45" s="168"/>
    </row>
    <row r="46" spans="1:25" ht="15.75" x14ac:dyDescent="0.25">
      <c r="A46" s="168"/>
      <c r="B46" s="166"/>
      <c r="C46" s="166"/>
      <c r="D46" s="166"/>
      <c r="E46" s="166"/>
      <c r="F46" s="166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  <c r="T46" s="166"/>
      <c r="U46" s="166"/>
      <c r="V46" s="166"/>
      <c r="W46" s="166"/>
      <c r="X46" s="166"/>
      <c r="Y46" s="166"/>
    </row>
    <row r="47" spans="1:25" ht="15.75" customHeight="1" x14ac:dyDescent="0.25">
      <c r="A47" s="286"/>
      <c r="B47" s="287"/>
      <c r="C47" s="287"/>
      <c r="D47" s="287"/>
      <c r="E47" s="287"/>
      <c r="F47" s="287"/>
      <c r="G47" s="287"/>
      <c r="H47" s="287"/>
      <c r="I47" s="287"/>
      <c r="J47" s="288"/>
      <c r="K47" s="292" t="s">
        <v>8</v>
      </c>
      <c r="L47" s="292"/>
      <c r="M47" s="292"/>
      <c r="N47" s="292"/>
      <c r="O47" s="168"/>
      <c r="P47" s="168"/>
      <c r="Q47" s="168"/>
      <c r="R47" s="168"/>
      <c r="S47" s="168"/>
      <c r="T47" s="168"/>
      <c r="U47" s="169"/>
      <c r="V47" s="169"/>
      <c r="W47" s="169"/>
      <c r="X47" s="169"/>
      <c r="Y47" s="169"/>
    </row>
    <row r="48" spans="1:25" ht="15.75" x14ac:dyDescent="0.25">
      <c r="A48" s="289"/>
      <c r="B48" s="290"/>
      <c r="C48" s="290"/>
      <c r="D48" s="290"/>
      <c r="E48" s="290"/>
      <c r="F48" s="290"/>
      <c r="G48" s="290"/>
      <c r="H48" s="290"/>
      <c r="I48" s="290"/>
      <c r="J48" s="291"/>
      <c r="K48" s="293" t="s">
        <v>9</v>
      </c>
      <c r="L48" s="293"/>
      <c r="M48" s="293" t="s">
        <v>10</v>
      </c>
      <c r="N48" s="293"/>
      <c r="O48" s="168"/>
      <c r="P48" s="168"/>
      <c r="Q48" s="168"/>
      <c r="R48" s="169"/>
      <c r="S48" s="169"/>
      <c r="T48" s="169"/>
      <c r="U48" s="169"/>
      <c r="V48" s="169"/>
      <c r="W48" s="169"/>
      <c r="X48" s="169"/>
      <c r="Y48" s="169"/>
    </row>
    <row r="49" spans="1:25" ht="15.75" x14ac:dyDescent="0.25">
      <c r="A49" s="302" t="s">
        <v>66</v>
      </c>
      <c r="B49" s="303"/>
      <c r="C49" s="303"/>
      <c r="D49" s="303"/>
      <c r="E49" s="303"/>
      <c r="F49" s="303"/>
      <c r="G49" s="303"/>
      <c r="H49" s="303"/>
      <c r="I49" s="303"/>
      <c r="J49" s="304"/>
      <c r="K49" s="305">
        <v>1779.19</v>
      </c>
      <c r="L49" s="305"/>
      <c r="M49" s="305">
        <v>1931.76</v>
      </c>
      <c r="N49" s="305"/>
      <c r="O49" s="168"/>
      <c r="P49" s="168"/>
      <c r="Q49" s="168"/>
      <c r="R49" s="169"/>
      <c r="S49" s="169"/>
      <c r="T49" s="169"/>
      <c r="U49" s="169"/>
      <c r="V49" s="169"/>
      <c r="W49" s="169"/>
      <c r="X49" s="169"/>
      <c r="Y49" s="169"/>
    </row>
    <row r="50" spans="1:25" ht="50.25" customHeight="1" x14ac:dyDescent="0.25">
      <c r="A50" s="302" t="s">
        <v>59</v>
      </c>
      <c r="B50" s="303"/>
      <c r="C50" s="303"/>
      <c r="D50" s="303"/>
      <c r="E50" s="303"/>
      <c r="F50" s="303"/>
      <c r="G50" s="303"/>
      <c r="H50" s="303"/>
      <c r="I50" s="303"/>
      <c r="J50" s="304"/>
      <c r="K50" s="306">
        <v>25.36614799250383</v>
      </c>
      <c r="L50" s="307"/>
      <c r="M50" s="306">
        <v>25.36614799250383</v>
      </c>
      <c r="N50" s="307"/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/>
    </row>
    <row r="51" spans="1:25" ht="15" x14ac:dyDescent="0.25">
      <c r="A51" s="170"/>
      <c r="B51" s="170"/>
      <c r="C51" s="170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170"/>
      <c r="S51" s="170"/>
      <c r="T51" s="170"/>
      <c r="U51" s="170"/>
      <c r="V51" s="170"/>
      <c r="W51" s="170"/>
      <c r="X51" s="170"/>
      <c r="Y51" s="170"/>
    </row>
  </sheetData>
  <mergeCells count="21">
    <mergeCell ref="A49:J49"/>
    <mergeCell ref="K49:L49"/>
    <mergeCell ref="M49:N49"/>
    <mergeCell ref="A50:J50"/>
    <mergeCell ref="K50:L50"/>
    <mergeCell ref="M50:N50"/>
    <mergeCell ref="A47:J48"/>
    <mergeCell ref="K47:N47"/>
    <mergeCell ref="K48:L48"/>
    <mergeCell ref="M48:N48"/>
    <mergeCell ref="A2:Y2"/>
    <mergeCell ref="A3:Y3"/>
    <mergeCell ref="A4:Y4"/>
    <mergeCell ref="A5:Y6"/>
    <mergeCell ref="A7:Y7"/>
    <mergeCell ref="A8:Y8"/>
    <mergeCell ref="A10:Y10"/>
    <mergeCell ref="A11:A12"/>
    <mergeCell ref="B11:Y11"/>
    <mergeCell ref="A45:M45"/>
    <mergeCell ref="N45:O45"/>
  </mergeCells>
  <printOptions horizontalCentered="1"/>
  <pageMargins left="0.59055118110236227" right="0.39370078740157483" top="0" bottom="0" header="0.19685039370078741" footer="0.19685039370078741"/>
  <pageSetup paperSize="9" scale="56" fitToHeight="0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 ЦК </vt:lpstr>
      <vt:lpstr>3 ЦК </vt:lpstr>
      <vt:lpstr>5 ЦК </vt:lpstr>
      <vt:lpstr>Потери </vt:lpstr>
      <vt:lpstr>3 ЦК (СЭС)</vt:lpstr>
      <vt:lpstr>'1 ЦК '!Область_печати</vt:lpstr>
      <vt:lpstr>'3 ЦК '!Область_печати</vt:lpstr>
      <vt:lpstr>'3 ЦК (СЭС)'!Область_печати</vt:lpstr>
      <vt:lpstr>'5 ЦК '!Область_печати</vt:lpstr>
      <vt:lpstr>'Потери 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Рубан Екатерина Николаевна</dc:creator>
  <cp:lastModifiedBy>Рубан Екатерина Николаевна</cp:lastModifiedBy>
  <cp:lastPrinted>2016-02-10T06:49:19Z</cp:lastPrinted>
  <dcterms:created xsi:type="dcterms:W3CDTF">2016-02-10T06:45:23Z</dcterms:created>
  <dcterms:modified xsi:type="dcterms:W3CDTF">2016-08-10T08:55:47Z</dcterms:modified>
</cp:coreProperties>
</file>