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765" windowWidth="12720" windowHeight="10710" tabRatio="761"/>
  </bookViews>
  <sheets>
    <sheet name="январь (20г)" sheetId="33" r:id="rId1"/>
  </sheets>
  <definedNames>
    <definedName name="_xlnm.Print_Area" localSheetId="0">'январь (20г)'!$A$1:$H$55</definedName>
  </definedNames>
  <calcPr calcId="145621"/>
</workbook>
</file>

<file path=xl/calcChain.xml><?xml version="1.0" encoding="utf-8"?>
<calcChain xmlns="http://schemas.openxmlformats.org/spreadsheetml/2006/main">
  <c r="G15" i="33" l="1"/>
  <c r="F15" i="33"/>
  <c r="G19" i="33"/>
  <c r="F19" i="33"/>
  <c r="F21" i="33"/>
  <c r="D21" i="33"/>
  <c r="H55" i="33" l="1"/>
  <c r="H54" i="33"/>
  <c r="H53" i="33"/>
  <c r="H52" i="33"/>
  <c r="H51" i="33"/>
  <c r="G50" i="33"/>
  <c r="F50" i="33"/>
  <c r="E50" i="33"/>
  <c r="D50" i="33"/>
  <c r="H50" i="33" l="1"/>
  <c r="D6" i="33"/>
  <c r="H48" i="33"/>
  <c r="G6" i="33"/>
  <c r="F6" i="33"/>
  <c r="H49" i="33"/>
  <c r="H47" i="33"/>
  <c r="H46" i="33"/>
  <c r="H45" i="33"/>
  <c r="G44" i="33"/>
  <c r="F44" i="33"/>
  <c r="E44" i="33"/>
  <c r="D44" i="33"/>
  <c r="H6" i="33" l="1"/>
  <c r="H44" i="33"/>
  <c r="H43" i="33" l="1"/>
  <c r="H42" i="33"/>
  <c r="H41" i="33"/>
  <c r="H40" i="33"/>
  <c r="H39" i="33"/>
  <c r="G38" i="33"/>
  <c r="F38" i="33"/>
  <c r="E38" i="33"/>
  <c r="D38" i="33"/>
  <c r="H37" i="33"/>
  <c r="H36" i="33"/>
  <c r="H35" i="33"/>
  <c r="H34" i="33"/>
  <c r="H33" i="33"/>
  <c r="G32" i="33"/>
  <c r="F32" i="33"/>
  <c r="E32" i="33"/>
  <c r="D32" i="33"/>
  <c r="H31" i="33"/>
  <c r="H30" i="33"/>
  <c r="H29" i="33"/>
  <c r="H28" i="33"/>
  <c r="H27" i="33"/>
  <c r="G26" i="33"/>
  <c r="F26" i="33"/>
  <c r="E26" i="33"/>
  <c r="D26" i="33"/>
  <c r="H25" i="33"/>
  <c r="H24" i="33"/>
  <c r="H23" i="33"/>
  <c r="H22" i="33"/>
  <c r="D20" i="33"/>
  <c r="G20" i="33"/>
  <c r="F20" i="33"/>
  <c r="E20" i="33"/>
  <c r="H19" i="33"/>
  <c r="H18" i="33"/>
  <c r="H17" i="33"/>
  <c r="H16" i="33"/>
  <c r="H15" i="33"/>
  <c r="F14" i="33"/>
  <c r="G14" i="33"/>
  <c r="E14" i="33"/>
  <c r="E5" i="33" s="1"/>
  <c r="D14" i="33"/>
  <c r="H13" i="33"/>
  <c r="H12" i="33"/>
  <c r="H11" i="33"/>
  <c r="H10" i="33"/>
  <c r="H9" i="33"/>
  <c r="G8" i="33"/>
  <c r="F8" i="33"/>
  <c r="E8" i="33"/>
  <c r="D8" i="33"/>
  <c r="E6" i="33"/>
  <c r="F5" i="33" l="1"/>
  <c r="D5" i="33"/>
  <c r="G5" i="33"/>
  <c r="H26" i="33"/>
  <c r="H8" i="33"/>
  <c r="H32" i="33"/>
  <c r="H38" i="33"/>
  <c r="H20" i="33"/>
  <c r="H14" i="33"/>
  <c r="H21" i="33"/>
  <c r="H5" i="33" l="1"/>
</calcChain>
</file>

<file path=xl/sharedStrings.xml><?xml version="1.0" encoding="utf-8"?>
<sst xmlns="http://schemas.openxmlformats.org/spreadsheetml/2006/main" count="75" uniqueCount="26">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</sst>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" fillId="0" borderId="0"/>
  </cellStyleXfs>
  <cellXfs count="90">
    <xf numFmtId="0" fontId="0" fillId="0" borderId="0" xfId="0"/>
    <xf numFmtId="0" fontId="3" fillId="2" borderId="0" xfId="1" applyFont="1" applyFill="1" applyAlignment="1">
      <alignment vertical="center" wrapText="1"/>
    </xf>
    <xf numFmtId="168" fontId="3" fillId="2" borderId="0" xfId="1" applyNumberFormat="1" applyFont="1" applyFill="1" applyAlignment="1">
      <alignment vertical="center" wrapText="1"/>
    </xf>
    <xf numFmtId="0" fontId="0" fillId="3" borderId="0" xfId="0" applyFill="1"/>
    <xf numFmtId="4" fontId="6" fillId="3" borderId="19" xfId="1" applyNumberFormat="1" applyFont="1" applyFill="1" applyBorder="1" applyAlignment="1">
      <alignment horizontal="right" vertical="center" wrapText="1"/>
    </xf>
    <xf numFmtId="169" fontId="6" fillId="3" borderId="18" xfId="3" applyNumberFormat="1" applyFont="1" applyFill="1" applyBorder="1" applyAlignment="1">
      <alignment horizontal="left" vertical="center" wrapText="1"/>
    </xf>
    <xf numFmtId="169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69" fontId="6" fillId="3" borderId="2" xfId="3" applyNumberFormat="1" applyFont="1" applyFill="1" applyBorder="1" applyAlignment="1">
      <alignment horizontal="left" vertical="center" wrapText="1"/>
    </xf>
    <xf numFmtId="169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7" fontId="6" fillId="5" borderId="6" xfId="1" applyNumberFormat="1" applyFont="1" applyFill="1" applyBorder="1" applyAlignment="1">
      <alignment horizontal="left" vertical="center" wrapText="1"/>
    </xf>
    <xf numFmtId="167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8" fontId="6" fillId="5" borderId="5" xfId="2" applyNumberFormat="1" applyFont="1" applyFill="1" applyBorder="1" applyAlignment="1">
      <alignment vertical="center" wrapText="1"/>
    </xf>
    <xf numFmtId="168" fontId="6" fillId="5" borderId="1" xfId="2" applyNumberFormat="1" applyFont="1" applyFill="1" applyBorder="1" applyAlignment="1">
      <alignment vertical="center" wrapText="1"/>
    </xf>
    <xf numFmtId="168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7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horizontal="left" vertical="center" wrapText="1"/>
    </xf>
    <xf numFmtId="168" fontId="6" fillId="3" borderId="25" xfId="2" applyNumberFormat="1" applyFont="1" applyFill="1" applyBorder="1" applyAlignment="1">
      <alignment vertical="center" wrapText="1"/>
    </xf>
    <xf numFmtId="168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8" fontId="6" fillId="5" borderId="3" xfId="2" applyNumberFormat="1" applyFont="1" applyFill="1" applyBorder="1" applyAlignment="1">
      <alignment vertical="center" wrapText="1"/>
    </xf>
    <xf numFmtId="168" fontId="6" fillId="3" borderId="31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horizontal="right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8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8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8" fontId="5" fillId="3" borderId="2" xfId="2" applyNumberFormat="1" applyFont="1" applyFill="1" applyBorder="1" applyAlignment="1">
      <alignment vertical="center" wrapText="1"/>
    </xf>
    <xf numFmtId="168" fontId="6" fillId="3" borderId="21" xfId="2" applyNumberFormat="1" applyFont="1" applyFill="1" applyBorder="1" applyAlignment="1">
      <alignment vertical="center" wrapText="1"/>
    </xf>
    <xf numFmtId="168" fontId="5" fillId="3" borderId="15" xfId="2" applyNumberFormat="1" applyFont="1" applyFill="1" applyBorder="1" applyAlignment="1">
      <alignment vertical="center" wrapText="1"/>
    </xf>
    <xf numFmtId="168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4" fontId="5" fillId="3" borderId="1" xfId="1" applyNumberFormat="1" applyFont="1" applyFill="1" applyBorder="1" applyAlignment="1">
      <alignment horizontal="left" vertical="center" wrapText="1" indent="2"/>
    </xf>
    <xf numFmtId="168" fontId="5" fillId="3" borderId="1" xfId="2" applyNumberFormat="1" applyFont="1" applyFill="1" applyBorder="1" applyAlignment="1">
      <alignment vertical="center" wrapText="1"/>
    </xf>
    <xf numFmtId="168" fontId="6" fillId="3" borderId="32" xfId="2" applyNumberFormat="1" applyFont="1" applyFill="1" applyBorder="1" applyAlignment="1">
      <alignment vertical="center" wrapText="1"/>
    </xf>
    <xf numFmtId="169" fontId="0" fillId="0" borderId="0" xfId="0" applyNumberFormat="1"/>
    <xf numFmtId="166" fontId="6" fillId="4" borderId="35" xfId="2" applyNumberFormat="1" applyFont="1" applyFill="1" applyBorder="1" applyAlignment="1">
      <alignment horizontal="center" vertical="center" wrapText="1"/>
    </xf>
    <xf numFmtId="166" fontId="6" fillId="4" borderId="1" xfId="2" applyNumberFormat="1" applyFont="1" applyFill="1" applyBorder="1" applyAlignment="1">
      <alignment horizontal="center" vertical="center" wrapText="1"/>
    </xf>
    <xf numFmtId="166" fontId="6" fillId="4" borderId="32" xfId="2" applyNumberFormat="1" applyFont="1" applyFill="1" applyBorder="1" applyAlignment="1">
      <alignment horizontal="center" vertical="center" wrapText="1"/>
    </xf>
    <xf numFmtId="168" fontId="6" fillId="5" borderId="32" xfId="2" applyNumberFormat="1" applyFont="1" applyFill="1" applyBorder="1" applyAlignment="1">
      <alignment vertical="center" wrapText="1"/>
    </xf>
    <xf numFmtId="168" fontId="6" fillId="5" borderId="21" xfId="2" applyNumberFormat="1" applyFont="1" applyFill="1" applyBorder="1" applyAlignment="1">
      <alignment vertical="center" wrapText="1"/>
    </xf>
    <xf numFmtId="168" fontId="6" fillId="5" borderId="36" xfId="2" applyNumberFormat="1" applyFont="1" applyFill="1" applyBorder="1" applyAlignment="1">
      <alignment vertical="center" wrapText="1"/>
    </xf>
    <xf numFmtId="168" fontId="5" fillId="3" borderId="36" xfId="2" applyNumberFormat="1" applyFont="1" applyFill="1" applyBorder="1" applyAlignment="1">
      <alignment vertical="center" wrapText="1"/>
    </xf>
    <xf numFmtId="169" fontId="6" fillId="3" borderId="37" xfId="3" applyNumberFormat="1" applyFont="1" applyFill="1" applyBorder="1" applyAlignment="1">
      <alignment horizontal="left" vertical="center" wrapText="1"/>
    </xf>
    <xf numFmtId="169" fontId="6" fillId="3" borderId="36" xfId="3" applyNumberFormat="1" applyFont="1" applyFill="1" applyBorder="1" applyAlignment="1">
      <alignment horizontal="left" vertical="center" wrapText="1"/>
    </xf>
    <xf numFmtId="168" fontId="6" fillId="5" borderId="38" xfId="2" applyNumberFormat="1" applyFont="1" applyFill="1" applyBorder="1" applyAlignment="1">
      <alignment vertical="center" wrapText="1"/>
    </xf>
    <xf numFmtId="167" fontId="5" fillId="3" borderId="39" xfId="2" applyNumberFormat="1" applyFont="1" applyFill="1" applyBorder="1" applyAlignment="1">
      <alignment vertical="center" wrapText="1"/>
    </xf>
    <xf numFmtId="168" fontId="6" fillId="5" borderId="39" xfId="2" applyNumberFormat="1" applyFont="1" applyFill="1" applyBorder="1" applyAlignment="1">
      <alignment vertical="center" wrapText="1"/>
    </xf>
    <xf numFmtId="168" fontId="5" fillId="3" borderId="39" xfId="2" applyNumberFormat="1" applyFont="1" applyFill="1" applyBorder="1" applyAlignment="1">
      <alignment vertical="center" wrapText="1"/>
    </xf>
    <xf numFmtId="168" fontId="5" fillId="3" borderId="39" xfId="2" applyNumberFormat="1" applyFont="1" applyFill="1" applyBorder="1" applyAlignment="1">
      <alignment horizontal="center" vertical="center" wrapText="1"/>
    </xf>
    <xf numFmtId="168" fontId="5" fillId="3" borderId="40" xfId="2" applyNumberFormat="1" applyFont="1" applyFill="1" applyBorder="1" applyAlignment="1">
      <alignment vertical="center" wrapText="1"/>
    </xf>
    <xf numFmtId="168" fontId="5" fillId="3" borderId="41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textRotation="90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0" fontId="5" fillId="3" borderId="35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textRotation="90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5" fontId="6" fillId="4" borderId="33" xfId="2" applyNumberFormat="1" applyFont="1" applyFill="1" applyBorder="1" applyAlignment="1">
      <alignment horizontal="center" vertical="center" wrapText="1"/>
    </xf>
    <xf numFmtId="165" fontId="6" fillId="4" borderId="10" xfId="2" applyNumberFormat="1" applyFont="1" applyFill="1" applyBorder="1" applyAlignment="1">
      <alignment horizontal="center" vertical="center" wrapText="1"/>
    </xf>
    <xf numFmtId="165" fontId="6" fillId="4" borderId="1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5"/>
  <sheetViews>
    <sheetView tabSelected="1" view="pageBreakPreview" zoomScale="70" zoomScaleNormal="70" zoomScaleSheetLayoutView="70" workbookViewId="0">
      <selection activeCell="J39" sqref="J39"/>
    </sheetView>
  </sheetViews>
  <sheetFormatPr defaultRowHeight="15" x14ac:dyDescent="0.25"/>
  <cols>
    <col min="2" max="2" width="66.28515625" customWidth="1"/>
    <col min="4" max="4" width="18" customWidth="1"/>
    <col min="5" max="5" width="11.5703125" bestFit="1" customWidth="1"/>
    <col min="6" max="6" width="20" customWidth="1"/>
    <col min="7" max="7" width="20.140625" customWidth="1"/>
    <col min="8" max="8" width="17.7109375" customWidth="1"/>
    <col min="9" max="9" width="38.5703125" bestFit="1" customWidth="1"/>
    <col min="10" max="10" width="14.42578125" bestFit="1" customWidth="1"/>
  </cols>
  <sheetData>
    <row r="1" spans="1:10" s="3" customFormat="1" ht="27" customHeight="1" x14ac:dyDescent="0.25">
      <c r="A1" s="79" t="s">
        <v>0</v>
      </c>
      <c r="B1" s="79"/>
      <c r="C1" s="79"/>
      <c r="D1" s="79"/>
      <c r="E1" s="79"/>
      <c r="F1" s="79"/>
      <c r="G1" s="79"/>
      <c r="H1" s="79"/>
    </row>
    <row r="2" spans="1:10" s="3" customFormat="1" ht="34.5" customHeight="1" thickBot="1" x14ac:dyDescent="0.3">
      <c r="A2" s="80"/>
      <c r="B2" s="80"/>
      <c r="C2" s="80"/>
      <c r="D2" s="80"/>
      <c r="E2" s="80"/>
      <c r="F2" s="80"/>
      <c r="G2" s="80"/>
      <c r="H2" s="80"/>
    </row>
    <row r="3" spans="1:10" s="3" customFormat="1" ht="24" customHeight="1" x14ac:dyDescent="0.25">
      <c r="A3" s="81" t="s">
        <v>1</v>
      </c>
      <c r="B3" s="83" t="s">
        <v>2</v>
      </c>
      <c r="C3" s="85" t="s">
        <v>3</v>
      </c>
      <c r="D3" s="87">
        <v>42370</v>
      </c>
      <c r="E3" s="88"/>
      <c r="F3" s="88"/>
      <c r="G3" s="88"/>
      <c r="H3" s="89"/>
    </row>
    <row r="4" spans="1:10" s="3" customFormat="1" ht="24" customHeight="1" thickBot="1" x14ac:dyDescent="0.3">
      <c r="A4" s="82"/>
      <c r="B4" s="84"/>
      <c r="C4" s="86"/>
      <c r="D4" s="46" t="s">
        <v>4</v>
      </c>
      <c r="E4" s="47" t="s">
        <v>5</v>
      </c>
      <c r="F4" s="47" t="s">
        <v>6</v>
      </c>
      <c r="G4" s="47" t="s">
        <v>7</v>
      </c>
      <c r="H4" s="48" t="s">
        <v>8</v>
      </c>
    </row>
    <row r="5" spans="1:10" ht="22.5" customHeight="1" x14ac:dyDescent="0.25">
      <c r="A5" s="77" t="s">
        <v>19</v>
      </c>
      <c r="B5" s="78"/>
      <c r="C5" s="4"/>
      <c r="D5" s="53">
        <f>D8+D14+D20+D26+D32+D38+D44+D50</f>
        <v>527440235</v>
      </c>
      <c r="E5" s="5">
        <f>E8+E14+E20+E26+E32+E38+E44+E50</f>
        <v>24407</v>
      </c>
      <c r="F5" s="5">
        <f>F8+F14+F20+F26+F32+F38+F44+F50</f>
        <v>9280357</v>
      </c>
      <c r="G5" s="5">
        <f t="shared" ref="G5" si="0">G8+G14+G20+G26+G32+G38+G44</f>
        <v>881634</v>
      </c>
      <c r="H5" s="6">
        <f>D5+E5+F5+G5</f>
        <v>537626633</v>
      </c>
      <c r="I5" s="45"/>
      <c r="J5" s="45"/>
    </row>
    <row r="6" spans="1:10" ht="22.5" customHeight="1" x14ac:dyDescent="0.25">
      <c r="A6" s="71" t="s">
        <v>20</v>
      </c>
      <c r="B6" s="72"/>
      <c r="C6" s="7"/>
      <c r="D6" s="54">
        <f>D13+D19+D25+D31+D37+D43+D49</f>
        <v>260179</v>
      </c>
      <c r="E6" s="8">
        <f t="shared" ref="E6" si="1">E13+E19+E25</f>
        <v>0</v>
      </c>
      <c r="F6" s="8">
        <f>F13+F19+F25+F31+F37+F43+F49</f>
        <v>218309</v>
      </c>
      <c r="G6" s="8">
        <f>G13+G19+G25+G31+G37+G43+G49</f>
        <v>362487</v>
      </c>
      <c r="H6" s="9">
        <f>D6+E6+F6+G6</f>
        <v>840975</v>
      </c>
    </row>
    <row r="7" spans="1:10" s="13" customFormat="1" ht="16.5" x14ac:dyDescent="0.25">
      <c r="A7" s="73"/>
      <c r="B7" s="74"/>
      <c r="C7" s="10"/>
      <c r="D7" s="11"/>
      <c r="E7" s="11"/>
      <c r="F7" s="11"/>
      <c r="G7" s="11"/>
      <c r="H7" s="12"/>
    </row>
    <row r="8" spans="1:10" s="13" customFormat="1" ht="16.5" x14ac:dyDescent="0.25">
      <c r="A8" s="14">
        <v>1</v>
      </c>
      <c r="B8" s="15" t="s">
        <v>9</v>
      </c>
      <c r="C8" s="75" t="s">
        <v>10</v>
      </c>
      <c r="D8" s="55">
        <f>SUM(D9:D13)</f>
        <v>0</v>
      </c>
      <c r="E8" s="16">
        <f t="shared" ref="E8:G8" si="2">SUM(E9:E13)</f>
        <v>0</v>
      </c>
      <c r="F8" s="16">
        <f t="shared" si="2"/>
        <v>71246</v>
      </c>
      <c r="G8" s="17">
        <f t="shared" si="2"/>
        <v>0</v>
      </c>
      <c r="H8" s="49">
        <f t="shared" ref="H8:H43" si="3">SUM(D8:G8)</f>
        <v>71246</v>
      </c>
    </row>
    <row r="9" spans="1:10" s="3" customFormat="1" ht="16.5" x14ac:dyDescent="0.25">
      <c r="A9" s="68" t="s">
        <v>11</v>
      </c>
      <c r="B9" s="19" t="s">
        <v>12</v>
      </c>
      <c r="C9" s="75"/>
      <c r="D9" s="56">
        <v>0</v>
      </c>
      <c r="E9" s="20">
        <v>0</v>
      </c>
      <c r="F9" s="21">
        <v>71246</v>
      </c>
      <c r="G9" s="22">
        <v>0</v>
      </c>
      <c r="H9" s="23">
        <f t="shared" si="3"/>
        <v>71246</v>
      </c>
    </row>
    <row r="10" spans="1:10" s="3" customFormat="1" ht="16.5" x14ac:dyDescent="0.25">
      <c r="A10" s="69"/>
      <c r="B10" s="19" t="s">
        <v>13</v>
      </c>
      <c r="C10" s="75"/>
      <c r="D10" s="56">
        <v>0</v>
      </c>
      <c r="E10" s="20">
        <v>0</v>
      </c>
      <c r="F10" s="20">
        <v>0</v>
      </c>
      <c r="G10" s="22">
        <v>0</v>
      </c>
      <c r="H10" s="23">
        <f t="shared" si="3"/>
        <v>0</v>
      </c>
    </row>
    <row r="11" spans="1:10" s="3" customFormat="1" ht="16.5" x14ac:dyDescent="0.25">
      <c r="A11" s="69"/>
      <c r="B11" s="19" t="s">
        <v>14</v>
      </c>
      <c r="C11" s="75"/>
      <c r="D11" s="56">
        <v>0</v>
      </c>
      <c r="E11" s="20">
        <v>0</v>
      </c>
      <c r="F11" s="20">
        <v>0</v>
      </c>
      <c r="G11" s="22">
        <v>0</v>
      </c>
      <c r="H11" s="23">
        <f t="shared" si="3"/>
        <v>0</v>
      </c>
    </row>
    <row r="12" spans="1:10" s="3" customFormat="1" ht="33" x14ac:dyDescent="0.25">
      <c r="A12" s="69"/>
      <c r="B12" s="19" t="s">
        <v>15</v>
      </c>
      <c r="C12" s="75"/>
      <c r="D12" s="56">
        <v>0</v>
      </c>
      <c r="E12" s="20">
        <v>0</v>
      </c>
      <c r="F12" s="20">
        <v>0</v>
      </c>
      <c r="G12" s="22">
        <v>0</v>
      </c>
      <c r="H12" s="23">
        <f t="shared" si="3"/>
        <v>0</v>
      </c>
    </row>
    <row r="13" spans="1:10" s="3" customFormat="1" ht="16.5" x14ac:dyDescent="0.25">
      <c r="A13" s="76"/>
      <c r="B13" s="19" t="s">
        <v>16</v>
      </c>
      <c r="C13" s="75"/>
      <c r="D13" s="56">
        <v>0</v>
      </c>
      <c r="E13" s="20">
        <v>0</v>
      </c>
      <c r="F13" s="20"/>
      <c r="G13" s="22">
        <v>0</v>
      </c>
      <c r="H13" s="24">
        <f t="shared" si="3"/>
        <v>0</v>
      </c>
    </row>
    <row r="14" spans="1:10" s="13" customFormat="1" ht="16.5" x14ac:dyDescent="0.25">
      <c r="A14" s="25">
        <v>2</v>
      </c>
      <c r="B14" s="26" t="s">
        <v>17</v>
      </c>
      <c r="C14" s="66" t="s">
        <v>10</v>
      </c>
      <c r="D14" s="57">
        <f>SUM(D15:D19)</f>
        <v>10497</v>
      </c>
      <c r="E14" s="27">
        <f t="shared" ref="E14:G14" si="4">SUM(E15:E19)</f>
        <v>219</v>
      </c>
      <c r="F14" s="27">
        <f t="shared" si="4"/>
        <v>7625675</v>
      </c>
      <c r="G14" s="27">
        <f t="shared" si="4"/>
        <v>858276</v>
      </c>
      <c r="H14" s="49">
        <f t="shared" si="3"/>
        <v>8494667</v>
      </c>
      <c r="I14" s="1"/>
    </row>
    <row r="15" spans="1:10" s="3" customFormat="1" ht="16.5" x14ac:dyDescent="0.25">
      <c r="A15" s="68" t="s">
        <v>11</v>
      </c>
      <c r="B15" s="19" t="s">
        <v>12</v>
      </c>
      <c r="C15" s="66"/>
      <c r="D15" s="58">
        <v>0</v>
      </c>
      <c r="E15" s="21">
        <v>219</v>
      </c>
      <c r="F15" s="21">
        <f>6945862+37461+56315+1954+365774</f>
        <v>7407366</v>
      </c>
      <c r="G15" s="21">
        <f>471528+9727+14534</f>
        <v>495789</v>
      </c>
      <c r="H15" s="28">
        <f t="shared" si="3"/>
        <v>7903374</v>
      </c>
      <c r="I15" s="1"/>
    </row>
    <row r="16" spans="1:10" s="3" customFormat="1" ht="16.5" x14ac:dyDescent="0.25">
      <c r="A16" s="69"/>
      <c r="B16" s="19" t="s">
        <v>13</v>
      </c>
      <c r="C16" s="66"/>
      <c r="D16" s="58">
        <v>0</v>
      </c>
      <c r="E16" s="21">
        <v>0</v>
      </c>
      <c r="F16" s="21">
        <v>0</v>
      </c>
      <c r="G16" s="21">
        <v>0</v>
      </c>
      <c r="H16" s="28">
        <f t="shared" si="3"/>
        <v>0</v>
      </c>
      <c r="I16" s="2"/>
    </row>
    <row r="17" spans="1:9" s="3" customFormat="1" ht="16.5" x14ac:dyDescent="0.25">
      <c r="A17" s="69"/>
      <c r="B17" s="19" t="s">
        <v>14</v>
      </c>
      <c r="C17" s="66"/>
      <c r="D17" s="58">
        <v>0</v>
      </c>
      <c r="E17" s="21">
        <v>0</v>
      </c>
      <c r="F17" s="21">
        <v>0</v>
      </c>
      <c r="G17" s="21">
        <v>0</v>
      </c>
      <c r="H17" s="28">
        <f t="shared" si="3"/>
        <v>0</v>
      </c>
      <c r="I17" s="1"/>
    </row>
    <row r="18" spans="1:9" s="3" customFormat="1" ht="33" x14ac:dyDescent="0.25">
      <c r="A18" s="69"/>
      <c r="B18" s="19" t="s">
        <v>15</v>
      </c>
      <c r="C18" s="66"/>
      <c r="D18" s="58">
        <v>0</v>
      </c>
      <c r="E18" s="21">
        <v>0</v>
      </c>
      <c r="F18" s="21">
        <v>0</v>
      </c>
      <c r="G18" s="21">
        <v>0</v>
      </c>
      <c r="H18" s="28">
        <f t="shared" si="3"/>
        <v>0</v>
      </c>
      <c r="I18" s="1"/>
    </row>
    <row r="19" spans="1:9" s="3" customFormat="1" ht="16.5" x14ac:dyDescent="0.25">
      <c r="A19" s="76"/>
      <c r="B19" s="19" t="s">
        <v>16</v>
      </c>
      <c r="C19" s="66"/>
      <c r="D19" s="58">
        <v>10497</v>
      </c>
      <c r="E19" s="21">
        <v>0</v>
      </c>
      <c r="F19" s="21">
        <f>162716+55593</f>
        <v>218309</v>
      </c>
      <c r="G19" s="21">
        <f>105545+38678+157578+60686</f>
        <v>362487</v>
      </c>
      <c r="H19" s="28">
        <f t="shared" si="3"/>
        <v>591293</v>
      </c>
      <c r="I19" s="1"/>
    </row>
    <row r="20" spans="1:9" s="13" customFormat="1" ht="16.5" x14ac:dyDescent="0.25">
      <c r="A20" s="25">
        <v>3</v>
      </c>
      <c r="B20" s="26" t="s">
        <v>18</v>
      </c>
      <c r="C20" s="66" t="s">
        <v>10</v>
      </c>
      <c r="D20" s="57">
        <f>SUM(D21:D25)</f>
        <v>526194705</v>
      </c>
      <c r="E20" s="27">
        <f t="shared" ref="E20:G20" si="5">SUM(E21:E25)</f>
        <v>0</v>
      </c>
      <c r="F20" s="29">
        <f t="shared" si="5"/>
        <v>1103881</v>
      </c>
      <c r="G20" s="27">
        <f t="shared" si="5"/>
        <v>0</v>
      </c>
      <c r="H20" s="18">
        <f t="shared" si="3"/>
        <v>527298586</v>
      </c>
      <c r="I20" s="1"/>
    </row>
    <row r="21" spans="1:9" s="3" customFormat="1" ht="16.5" x14ac:dyDescent="0.25">
      <c r="A21" s="68" t="s">
        <v>11</v>
      </c>
      <c r="B21" s="19" t="s">
        <v>12</v>
      </c>
      <c r="C21" s="66"/>
      <c r="D21" s="58">
        <f>467188513+56301082+2455428</f>
        <v>525945023</v>
      </c>
      <c r="E21" s="30">
        <v>0</v>
      </c>
      <c r="F21" s="30">
        <f>36446+97178+970257</f>
        <v>1103881</v>
      </c>
      <c r="G21" s="30">
        <v>0</v>
      </c>
      <c r="H21" s="23">
        <f t="shared" si="3"/>
        <v>527048904</v>
      </c>
    </row>
    <row r="22" spans="1:9" s="3" customFormat="1" ht="16.5" x14ac:dyDescent="0.25">
      <c r="A22" s="69"/>
      <c r="B22" s="19" t="s">
        <v>13</v>
      </c>
      <c r="C22" s="66"/>
      <c r="D22" s="59">
        <v>0</v>
      </c>
      <c r="E22" s="30">
        <v>0</v>
      </c>
      <c r="F22" s="30">
        <v>0</v>
      </c>
      <c r="G22" s="30">
        <v>0</v>
      </c>
      <c r="H22" s="23">
        <f t="shared" si="3"/>
        <v>0</v>
      </c>
    </row>
    <row r="23" spans="1:9" s="3" customFormat="1" ht="16.5" x14ac:dyDescent="0.25">
      <c r="A23" s="69"/>
      <c r="B23" s="19" t="s">
        <v>14</v>
      </c>
      <c r="C23" s="66"/>
      <c r="D23" s="59">
        <v>0</v>
      </c>
      <c r="E23" s="30">
        <v>0</v>
      </c>
      <c r="F23" s="30">
        <v>0</v>
      </c>
      <c r="G23" s="30">
        <v>0</v>
      </c>
      <c r="H23" s="23">
        <f t="shared" si="3"/>
        <v>0</v>
      </c>
    </row>
    <row r="24" spans="1:9" s="3" customFormat="1" ht="33" x14ac:dyDescent="0.25">
      <c r="A24" s="69"/>
      <c r="B24" s="19" t="s">
        <v>15</v>
      </c>
      <c r="C24" s="66"/>
      <c r="D24" s="59">
        <v>0</v>
      </c>
      <c r="E24" s="30">
        <v>0</v>
      </c>
      <c r="F24" s="30">
        <v>0</v>
      </c>
      <c r="G24" s="30">
        <v>0</v>
      </c>
      <c r="H24" s="23">
        <f t="shared" si="3"/>
        <v>0</v>
      </c>
    </row>
    <row r="25" spans="1:9" s="3" customFormat="1" ht="16.5" x14ac:dyDescent="0.25">
      <c r="A25" s="69"/>
      <c r="B25" s="31" t="s">
        <v>16</v>
      </c>
      <c r="C25" s="67"/>
      <c r="D25" s="60">
        <v>249682</v>
      </c>
      <c r="E25" s="32">
        <v>0</v>
      </c>
      <c r="F25" s="32">
        <v>0</v>
      </c>
      <c r="G25" s="32">
        <v>0</v>
      </c>
      <c r="H25" s="24">
        <f t="shared" si="3"/>
        <v>249682</v>
      </c>
    </row>
    <row r="26" spans="1:9" ht="16.5" x14ac:dyDescent="0.25">
      <c r="A26" s="40">
        <v>4</v>
      </c>
      <c r="B26" s="33" t="s">
        <v>21</v>
      </c>
      <c r="C26" s="66" t="s">
        <v>10</v>
      </c>
      <c r="D26" s="51">
        <f>SUM(D27:D31)</f>
        <v>1005494</v>
      </c>
      <c r="E26" s="34">
        <f t="shared" ref="E26:G26" si="6">SUM(E27:E31)</f>
        <v>0</v>
      </c>
      <c r="F26" s="34">
        <f t="shared" si="6"/>
        <v>0</v>
      </c>
      <c r="G26" s="34">
        <f t="shared" si="6"/>
        <v>0</v>
      </c>
      <c r="H26" s="18">
        <f t="shared" si="3"/>
        <v>1005494</v>
      </c>
    </row>
    <row r="27" spans="1:9" ht="16.5" x14ac:dyDescent="0.25">
      <c r="A27" s="63" t="s">
        <v>11</v>
      </c>
      <c r="B27" s="35" t="s">
        <v>12</v>
      </c>
      <c r="C27" s="66"/>
      <c r="D27" s="52">
        <v>1005494</v>
      </c>
      <c r="E27" s="36">
        <v>0</v>
      </c>
      <c r="F27" s="36">
        <v>0</v>
      </c>
      <c r="G27" s="36">
        <v>0</v>
      </c>
      <c r="H27" s="37">
        <f t="shared" si="3"/>
        <v>1005494</v>
      </c>
    </row>
    <row r="28" spans="1:9" ht="16.5" x14ac:dyDescent="0.25">
      <c r="A28" s="63"/>
      <c r="B28" s="35" t="s">
        <v>13</v>
      </c>
      <c r="C28" s="66"/>
      <c r="D28" s="52">
        <v>0</v>
      </c>
      <c r="E28" s="36">
        <v>0</v>
      </c>
      <c r="F28" s="36">
        <v>0</v>
      </c>
      <c r="G28" s="36">
        <v>0</v>
      </c>
      <c r="H28" s="37">
        <f t="shared" si="3"/>
        <v>0</v>
      </c>
    </row>
    <row r="29" spans="1:9" ht="16.5" x14ac:dyDescent="0.25">
      <c r="A29" s="63"/>
      <c r="B29" s="35" t="s">
        <v>14</v>
      </c>
      <c r="C29" s="66"/>
      <c r="D29" s="52">
        <v>0</v>
      </c>
      <c r="E29" s="36">
        <v>0</v>
      </c>
      <c r="F29" s="36">
        <v>0</v>
      </c>
      <c r="G29" s="36">
        <v>0</v>
      </c>
      <c r="H29" s="37">
        <f t="shared" si="3"/>
        <v>0</v>
      </c>
    </row>
    <row r="30" spans="1:9" ht="33" x14ac:dyDescent="0.25">
      <c r="A30" s="63"/>
      <c r="B30" s="35" t="s">
        <v>15</v>
      </c>
      <c r="C30" s="66"/>
      <c r="D30" s="52">
        <v>0</v>
      </c>
      <c r="E30" s="36">
        <v>0</v>
      </c>
      <c r="F30" s="36">
        <v>0</v>
      </c>
      <c r="G30" s="36">
        <v>0</v>
      </c>
      <c r="H30" s="37">
        <f t="shared" si="3"/>
        <v>0</v>
      </c>
    </row>
    <row r="31" spans="1:9" ht="16.5" x14ac:dyDescent="0.25">
      <c r="A31" s="63"/>
      <c r="B31" s="35" t="s">
        <v>16</v>
      </c>
      <c r="C31" s="66"/>
      <c r="D31" s="52">
        <v>0</v>
      </c>
      <c r="E31" s="36">
        <v>0</v>
      </c>
      <c r="F31" s="36">
        <v>0</v>
      </c>
      <c r="G31" s="36">
        <v>0</v>
      </c>
      <c r="H31" s="37">
        <f t="shared" si="3"/>
        <v>0</v>
      </c>
    </row>
    <row r="32" spans="1:9" ht="16.5" x14ac:dyDescent="0.25">
      <c r="A32" s="40">
        <v>5</v>
      </c>
      <c r="B32" s="33" t="s">
        <v>22</v>
      </c>
      <c r="C32" s="66" t="s">
        <v>10</v>
      </c>
      <c r="D32" s="51">
        <f>SUM(D33:D37)</f>
        <v>0</v>
      </c>
      <c r="E32" s="34">
        <f t="shared" ref="E32:G32" si="7">SUM(E33:E37)</f>
        <v>0</v>
      </c>
      <c r="F32" s="34">
        <f t="shared" si="7"/>
        <v>0</v>
      </c>
      <c r="G32" s="34">
        <f t="shared" si="7"/>
        <v>0</v>
      </c>
      <c r="H32" s="18">
        <f t="shared" si="3"/>
        <v>0</v>
      </c>
    </row>
    <row r="33" spans="1:8" ht="16.5" x14ac:dyDescent="0.25">
      <c r="A33" s="63" t="s">
        <v>11</v>
      </c>
      <c r="B33" s="35" t="s">
        <v>12</v>
      </c>
      <c r="C33" s="66"/>
      <c r="D33" s="52">
        <v>0</v>
      </c>
      <c r="E33" s="36">
        <v>0</v>
      </c>
      <c r="F33" s="36">
        <v>0</v>
      </c>
      <c r="G33" s="36">
        <v>0</v>
      </c>
      <c r="H33" s="37">
        <f t="shared" si="3"/>
        <v>0</v>
      </c>
    </row>
    <row r="34" spans="1:8" ht="16.5" x14ac:dyDescent="0.25">
      <c r="A34" s="63"/>
      <c r="B34" s="35" t="s">
        <v>13</v>
      </c>
      <c r="C34" s="66"/>
      <c r="D34" s="52">
        <v>0</v>
      </c>
      <c r="E34" s="36">
        <v>0</v>
      </c>
      <c r="F34" s="36">
        <v>0</v>
      </c>
      <c r="G34" s="36">
        <v>0</v>
      </c>
      <c r="H34" s="37">
        <f t="shared" si="3"/>
        <v>0</v>
      </c>
    </row>
    <row r="35" spans="1:8" ht="16.5" x14ac:dyDescent="0.25">
      <c r="A35" s="63"/>
      <c r="B35" s="35" t="s">
        <v>14</v>
      </c>
      <c r="C35" s="66"/>
      <c r="D35" s="52">
        <v>0</v>
      </c>
      <c r="E35" s="36">
        <v>0</v>
      </c>
      <c r="F35" s="36">
        <v>0</v>
      </c>
      <c r="G35" s="36">
        <v>0</v>
      </c>
      <c r="H35" s="37">
        <f t="shared" si="3"/>
        <v>0</v>
      </c>
    </row>
    <row r="36" spans="1:8" ht="33" x14ac:dyDescent="0.25">
      <c r="A36" s="63"/>
      <c r="B36" s="35" t="s">
        <v>15</v>
      </c>
      <c r="C36" s="66"/>
      <c r="D36" s="52">
        <v>0</v>
      </c>
      <c r="E36" s="36">
        <v>0</v>
      </c>
      <c r="F36" s="36">
        <v>0</v>
      </c>
      <c r="G36" s="36">
        <v>0</v>
      </c>
      <c r="H36" s="37">
        <f t="shared" si="3"/>
        <v>0</v>
      </c>
    </row>
    <row r="37" spans="1:8" ht="16.5" x14ac:dyDescent="0.25">
      <c r="A37" s="70"/>
      <c r="B37" s="42" t="s">
        <v>16</v>
      </c>
      <c r="C37" s="67"/>
      <c r="D37" s="61">
        <v>0</v>
      </c>
      <c r="E37" s="43">
        <v>0</v>
      </c>
      <c r="F37" s="43">
        <v>0</v>
      </c>
      <c r="G37" s="43">
        <v>0</v>
      </c>
      <c r="H37" s="44">
        <f t="shared" si="3"/>
        <v>0</v>
      </c>
    </row>
    <row r="38" spans="1:8" ht="33" x14ac:dyDescent="0.25">
      <c r="A38" s="40">
        <v>6</v>
      </c>
      <c r="B38" s="33" t="s">
        <v>23</v>
      </c>
      <c r="C38" s="66" t="s">
        <v>10</v>
      </c>
      <c r="D38" s="51">
        <f>SUM(D39:D43)</f>
        <v>0</v>
      </c>
      <c r="E38" s="34">
        <f t="shared" ref="E38:G38" si="8">SUM(E39:E43)</f>
        <v>0</v>
      </c>
      <c r="F38" s="34">
        <f t="shared" si="8"/>
        <v>329156</v>
      </c>
      <c r="G38" s="34">
        <f t="shared" si="8"/>
        <v>23358</v>
      </c>
      <c r="H38" s="18">
        <f t="shared" si="3"/>
        <v>352514</v>
      </c>
    </row>
    <row r="39" spans="1:8" ht="16.5" x14ac:dyDescent="0.25">
      <c r="A39" s="63" t="s">
        <v>11</v>
      </c>
      <c r="B39" s="35" t="s">
        <v>12</v>
      </c>
      <c r="C39" s="66"/>
      <c r="D39" s="52">
        <v>0</v>
      </c>
      <c r="E39" s="36">
        <v>0</v>
      </c>
      <c r="F39" s="36">
        <v>329156</v>
      </c>
      <c r="G39" s="36">
        <v>23358</v>
      </c>
      <c r="H39" s="37">
        <f t="shared" si="3"/>
        <v>352514</v>
      </c>
    </row>
    <row r="40" spans="1:8" ht="16.5" x14ac:dyDescent="0.25">
      <c r="A40" s="63"/>
      <c r="B40" s="35" t="s">
        <v>13</v>
      </c>
      <c r="C40" s="66"/>
      <c r="D40" s="52">
        <v>0</v>
      </c>
      <c r="E40" s="36">
        <v>0</v>
      </c>
      <c r="F40" s="36">
        <v>0</v>
      </c>
      <c r="G40" s="36">
        <v>0</v>
      </c>
      <c r="H40" s="37">
        <f t="shared" si="3"/>
        <v>0</v>
      </c>
    </row>
    <row r="41" spans="1:8" ht="16.5" x14ac:dyDescent="0.25">
      <c r="A41" s="63"/>
      <c r="B41" s="35" t="s">
        <v>14</v>
      </c>
      <c r="C41" s="66"/>
      <c r="D41" s="52">
        <v>0</v>
      </c>
      <c r="E41" s="36">
        <v>0</v>
      </c>
      <c r="F41" s="36">
        <v>0</v>
      </c>
      <c r="G41" s="36">
        <v>0</v>
      </c>
      <c r="H41" s="37">
        <f t="shared" si="3"/>
        <v>0</v>
      </c>
    </row>
    <row r="42" spans="1:8" ht="33" x14ac:dyDescent="0.25">
      <c r="A42" s="63"/>
      <c r="B42" s="35" t="s">
        <v>15</v>
      </c>
      <c r="C42" s="66"/>
      <c r="D42" s="52">
        <v>0</v>
      </c>
      <c r="E42" s="36">
        <v>0</v>
      </c>
      <c r="F42" s="36">
        <v>0</v>
      </c>
      <c r="G42" s="36">
        <v>0</v>
      </c>
      <c r="H42" s="37">
        <f t="shared" si="3"/>
        <v>0</v>
      </c>
    </row>
    <row r="43" spans="1:8" ht="16.5" x14ac:dyDescent="0.25">
      <c r="A43" s="63"/>
      <c r="B43" s="35" t="s">
        <v>16</v>
      </c>
      <c r="C43" s="66"/>
      <c r="D43" s="52">
        <v>0</v>
      </c>
      <c r="E43" s="36">
        <v>0</v>
      </c>
      <c r="F43" s="36">
        <v>0</v>
      </c>
      <c r="G43" s="36">
        <v>0</v>
      </c>
      <c r="H43" s="37">
        <f t="shared" si="3"/>
        <v>0</v>
      </c>
    </row>
    <row r="44" spans="1:8" ht="16.5" x14ac:dyDescent="0.25">
      <c r="A44" s="40">
        <v>7</v>
      </c>
      <c r="B44" s="33" t="s">
        <v>24</v>
      </c>
      <c r="C44" s="62" t="s">
        <v>10</v>
      </c>
      <c r="D44" s="34">
        <f>SUM(D45:D49)</f>
        <v>221634</v>
      </c>
      <c r="E44" s="34">
        <f t="shared" ref="E44:G44" si="9">SUM(E45:E49)</f>
        <v>0</v>
      </c>
      <c r="F44" s="34">
        <f t="shared" si="9"/>
        <v>0</v>
      </c>
      <c r="G44" s="34">
        <f t="shared" si="9"/>
        <v>0</v>
      </c>
      <c r="H44" s="50">
        <f t="shared" ref="H44:H49" si="10">SUM(D44:G44)</f>
        <v>221634</v>
      </c>
    </row>
    <row r="45" spans="1:8" ht="16.5" x14ac:dyDescent="0.25">
      <c r="A45" s="63" t="s">
        <v>11</v>
      </c>
      <c r="B45" s="35" t="s">
        <v>12</v>
      </c>
      <c r="C45" s="62"/>
      <c r="D45" s="36">
        <v>221634</v>
      </c>
      <c r="E45" s="36">
        <v>0</v>
      </c>
      <c r="F45" s="36">
        <v>0</v>
      </c>
      <c r="G45" s="36">
        <v>0</v>
      </c>
      <c r="H45" s="37">
        <f t="shared" si="10"/>
        <v>221634</v>
      </c>
    </row>
    <row r="46" spans="1:8" ht="16.5" x14ac:dyDescent="0.25">
      <c r="A46" s="63"/>
      <c r="B46" s="35" t="s">
        <v>13</v>
      </c>
      <c r="C46" s="62"/>
      <c r="D46" s="36">
        <v>0</v>
      </c>
      <c r="E46" s="36">
        <v>0</v>
      </c>
      <c r="F46" s="36">
        <v>0</v>
      </c>
      <c r="G46" s="36">
        <v>0</v>
      </c>
      <c r="H46" s="37">
        <f t="shared" si="10"/>
        <v>0</v>
      </c>
    </row>
    <row r="47" spans="1:8" ht="16.5" x14ac:dyDescent="0.25">
      <c r="A47" s="63"/>
      <c r="B47" s="35" t="s">
        <v>14</v>
      </c>
      <c r="C47" s="62"/>
      <c r="D47" s="36">
        <v>0</v>
      </c>
      <c r="E47" s="36">
        <v>0</v>
      </c>
      <c r="F47" s="36">
        <v>0</v>
      </c>
      <c r="G47" s="36">
        <v>0</v>
      </c>
      <c r="H47" s="37">
        <f t="shared" si="10"/>
        <v>0</v>
      </c>
    </row>
    <row r="48" spans="1:8" ht="33" x14ac:dyDescent="0.25">
      <c r="A48" s="63"/>
      <c r="B48" s="35" t="s">
        <v>15</v>
      </c>
      <c r="C48" s="62"/>
      <c r="D48" s="36">
        <v>0</v>
      </c>
      <c r="E48" s="36">
        <v>0</v>
      </c>
      <c r="F48" s="36">
        <v>0</v>
      </c>
      <c r="G48" s="36">
        <v>0</v>
      </c>
      <c r="H48" s="37">
        <f>SUM(D48:G48)</f>
        <v>0</v>
      </c>
    </row>
    <row r="49" spans="1:8" ht="16.5" x14ac:dyDescent="0.25">
      <c r="A49" s="63"/>
      <c r="B49" s="35" t="s">
        <v>16</v>
      </c>
      <c r="C49" s="62"/>
      <c r="D49" s="36">
        <v>0</v>
      </c>
      <c r="E49" s="36">
        <v>0</v>
      </c>
      <c r="F49" s="36">
        <v>0</v>
      </c>
      <c r="G49" s="36">
        <v>0</v>
      </c>
      <c r="H49" s="37">
        <f t="shared" si="10"/>
        <v>0</v>
      </c>
    </row>
    <row r="50" spans="1:8" ht="16.5" x14ac:dyDescent="0.25">
      <c r="A50" s="40">
        <v>8</v>
      </c>
      <c r="B50" s="33" t="s">
        <v>25</v>
      </c>
      <c r="C50" s="62" t="s">
        <v>10</v>
      </c>
      <c r="D50" s="34">
        <f>SUM(D51:D55)</f>
        <v>7905</v>
      </c>
      <c r="E50" s="34">
        <f t="shared" ref="E50:G50" si="11">SUM(E51:E55)</f>
        <v>24188</v>
      </c>
      <c r="F50" s="34">
        <f t="shared" si="11"/>
        <v>150399</v>
      </c>
      <c r="G50" s="34">
        <f t="shared" si="11"/>
        <v>0</v>
      </c>
      <c r="H50" s="50">
        <f t="shared" ref="H50:H53" si="12">SUM(D50:G50)</f>
        <v>182492</v>
      </c>
    </row>
    <row r="51" spans="1:8" ht="16.5" x14ac:dyDescent="0.25">
      <c r="A51" s="63" t="s">
        <v>11</v>
      </c>
      <c r="B51" s="35" t="s">
        <v>12</v>
      </c>
      <c r="C51" s="62"/>
      <c r="D51" s="36">
        <v>7905</v>
      </c>
      <c r="E51" s="36">
        <v>24188</v>
      </c>
      <c r="F51" s="36">
        <v>150399</v>
      </c>
      <c r="G51" s="36">
        <v>0</v>
      </c>
      <c r="H51" s="37">
        <f t="shared" si="12"/>
        <v>182492</v>
      </c>
    </row>
    <row r="52" spans="1:8" ht="16.5" x14ac:dyDescent="0.25">
      <c r="A52" s="63"/>
      <c r="B52" s="35" t="s">
        <v>13</v>
      </c>
      <c r="C52" s="62"/>
      <c r="D52" s="36">
        <v>0</v>
      </c>
      <c r="E52" s="36">
        <v>0</v>
      </c>
      <c r="F52" s="36">
        <v>0</v>
      </c>
      <c r="G52" s="36">
        <v>0</v>
      </c>
      <c r="H52" s="37">
        <f t="shared" si="12"/>
        <v>0</v>
      </c>
    </row>
    <row r="53" spans="1:8" ht="16.5" x14ac:dyDescent="0.25">
      <c r="A53" s="63"/>
      <c r="B53" s="35" t="s">
        <v>14</v>
      </c>
      <c r="C53" s="62"/>
      <c r="D53" s="36">
        <v>0</v>
      </c>
      <c r="E53" s="36">
        <v>0</v>
      </c>
      <c r="F53" s="36">
        <v>0</v>
      </c>
      <c r="G53" s="36">
        <v>0</v>
      </c>
      <c r="H53" s="37">
        <f t="shared" si="12"/>
        <v>0</v>
      </c>
    </row>
    <row r="54" spans="1:8" ht="33" x14ac:dyDescent="0.25">
      <c r="A54" s="63"/>
      <c r="B54" s="35" t="s">
        <v>15</v>
      </c>
      <c r="C54" s="62"/>
      <c r="D54" s="36">
        <v>0</v>
      </c>
      <c r="E54" s="36">
        <v>0</v>
      </c>
      <c r="F54" s="36">
        <v>0</v>
      </c>
      <c r="G54" s="36">
        <v>0</v>
      </c>
      <c r="H54" s="37">
        <f>SUM(D54:G54)</f>
        <v>0</v>
      </c>
    </row>
    <row r="55" spans="1:8" ht="17.25" thickBot="1" x14ac:dyDescent="0.3">
      <c r="A55" s="65"/>
      <c r="B55" s="41" t="s">
        <v>16</v>
      </c>
      <c r="C55" s="64"/>
      <c r="D55" s="38">
        <v>0</v>
      </c>
      <c r="E55" s="38">
        <v>0</v>
      </c>
      <c r="F55" s="38">
        <v>0</v>
      </c>
      <c r="G55" s="38">
        <v>0</v>
      </c>
      <c r="H55" s="39">
        <f t="shared" ref="H55" si="13">SUM(D55:G55)</f>
        <v>0</v>
      </c>
    </row>
  </sheetData>
  <mergeCells count="24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44:C49"/>
    <mergeCell ref="A45:A49"/>
    <mergeCell ref="C50:C55"/>
    <mergeCell ref="A51:A55"/>
    <mergeCell ref="C38:C43"/>
    <mergeCell ref="A39:A43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(20г)</vt:lpstr>
      <vt:lpstr>'январь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2016-02-09T04:04:03Z</dcterms:modified>
</cp:coreProperties>
</file>