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405" windowWidth="12720" windowHeight="11070" tabRatio="761"/>
  </bookViews>
  <sheets>
    <sheet name="май (20г)" sheetId="15" r:id="rId1"/>
  </sheets>
  <definedNames>
    <definedName name="_xlnm.Print_Area" localSheetId="0">'май (20г)'!$A$1:$H$43</definedName>
  </definedNames>
  <calcPr calcId="145621"/>
</workbook>
</file>

<file path=xl/calcChain.xml><?xml version="1.0" encoding="utf-8"?>
<calcChain xmlns="http://schemas.openxmlformats.org/spreadsheetml/2006/main">
  <c r="G15" i="15" l="1"/>
  <c r="F15" i="15"/>
  <c r="G19" i="15"/>
  <c r="G6" i="15" s="1"/>
  <c r="F19" i="15"/>
  <c r="F6" i="15" s="1"/>
  <c r="D21" i="15"/>
  <c r="D6" i="15"/>
  <c r="H43" i="15" l="1"/>
  <c r="H42" i="15"/>
  <c r="H41" i="15"/>
  <c r="H40" i="15"/>
  <c r="H39" i="15"/>
  <c r="G38" i="15"/>
  <c r="E38" i="15"/>
  <c r="D38" i="15"/>
  <c r="H37" i="15"/>
  <c r="H36" i="15"/>
  <c r="H35" i="15"/>
  <c r="H34" i="15"/>
  <c r="H33" i="15"/>
  <c r="G32" i="15"/>
  <c r="E32" i="15"/>
  <c r="D32" i="15"/>
  <c r="H31" i="15"/>
  <c r="G26" i="15"/>
  <c r="H30" i="15"/>
  <c r="H29" i="15"/>
  <c r="H28" i="15"/>
  <c r="H27" i="15"/>
  <c r="F26" i="15"/>
  <c r="E26" i="15"/>
  <c r="D26" i="15"/>
  <c r="H26" i="15" l="1"/>
  <c r="F38" i="15"/>
  <c r="F32" i="15"/>
  <c r="H32" i="15" s="1"/>
  <c r="H38" i="15" l="1"/>
  <c r="H25" i="15" l="1"/>
  <c r="H24" i="15"/>
  <c r="H23" i="15"/>
  <c r="H22" i="15"/>
  <c r="H21" i="15"/>
  <c r="G20" i="15"/>
  <c r="F20" i="15"/>
  <c r="E20" i="15"/>
  <c r="D20" i="15"/>
  <c r="H19" i="15"/>
  <c r="H18" i="15"/>
  <c r="H17" i="15"/>
  <c r="H16" i="15"/>
  <c r="H15" i="15"/>
  <c r="G14" i="15"/>
  <c r="F14" i="15"/>
  <c r="E14" i="15"/>
  <c r="D14" i="15"/>
  <c r="H13" i="15"/>
  <c r="H12" i="15"/>
  <c r="H11" i="15"/>
  <c r="H10" i="15"/>
  <c r="H9" i="15"/>
  <c r="G8" i="15"/>
  <c r="F8" i="15"/>
  <c r="E8" i="15"/>
  <c r="D8" i="15"/>
  <c r="E6" i="15"/>
  <c r="H6" i="15" s="1"/>
  <c r="H8" i="15" l="1"/>
  <c r="G5" i="15"/>
  <c r="E5" i="15"/>
  <c r="H20" i="15"/>
  <c r="D5" i="15"/>
  <c r="F5" i="15"/>
  <c r="H14" i="15"/>
  <c r="H5" i="15" l="1"/>
</calcChain>
</file>

<file path=xl/sharedStrings.xml><?xml version="1.0" encoding="utf-8"?>
<sst xmlns="http://schemas.openxmlformats.org/spreadsheetml/2006/main" count="59" uniqueCount="24">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</sst>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</cellStyleXfs>
  <cellXfs count="86">
    <xf numFmtId="0" fontId="0" fillId="0" borderId="0" xfId="0"/>
    <xf numFmtId="0" fontId="0" fillId="2" borderId="0" xfId="0" applyFill="1"/>
    <xf numFmtId="166" fontId="5" fillId="3" borderId="15" xfId="2" applyNumberFormat="1" applyFont="1" applyFill="1" applyBorder="1" applyAlignment="1">
      <alignment horizontal="center" vertical="center" wrapText="1"/>
    </xf>
    <xf numFmtId="166" fontId="5" fillId="3" borderId="16" xfId="2" applyNumberFormat="1" applyFont="1" applyFill="1" applyBorder="1" applyAlignment="1">
      <alignment horizontal="center" vertical="center" wrapText="1"/>
    </xf>
    <xf numFmtId="4" fontId="5" fillId="2" borderId="19" xfId="1" applyNumberFormat="1" applyFont="1" applyFill="1" applyBorder="1" applyAlignment="1">
      <alignment horizontal="right" vertical="center" wrapText="1"/>
    </xf>
    <xf numFmtId="169" fontId="5" fillId="2" borderId="18" xfId="3" applyNumberFormat="1" applyFont="1" applyFill="1" applyBorder="1" applyAlignment="1">
      <alignment horizontal="left" vertical="center" wrapText="1"/>
    </xf>
    <xf numFmtId="169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69" fontId="5" fillId="2" borderId="2" xfId="3" applyNumberFormat="1" applyFont="1" applyFill="1" applyBorder="1" applyAlignment="1">
      <alignment horizontal="left" vertical="center" wrapText="1"/>
    </xf>
    <xf numFmtId="169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7" fontId="5" fillId="4" borderId="6" xfId="1" applyNumberFormat="1" applyFont="1" applyFill="1" applyBorder="1" applyAlignment="1">
      <alignment horizontal="left" vertical="center" wrapText="1"/>
    </xf>
    <xf numFmtId="167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8" fontId="5" fillId="4" borderId="5" xfId="2" applyNumberFormat="1" applyFont="1" applyFill="1" applyBorder="1" applyAlignment="1">
      <alignment vertical="center" wrapText="1"/>
    </xf>
    <xf numFmtId="168" fontId="5" fillId="4" borderId="1" xfId="2" applyNumberFormat="1" applyFont="1" applyFill="1" applyBorder="1" applyAlignment="1">
      <alignment vertical="center" wrapText="1"/>
    </xf>
    <xf numFmtId="168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7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vertical="center" wrapText="1"/>
    </xf>
    <xf numFmtId="167" fontId="4" fillId="2" borderId="3" xfId="2" applyNumberFormat="1" applyFont="1" applyFill="1" applyBorder="1" applyAlignment="1">
      <alignment horizontal="left" vertical="center" wrapText="1"/>
    </xf>
    <xf numFmtId="168" fontId="5" fillId="2" borderId="25" xfId="2" applyNumberFormat="1" applyFont="1" applyFill="1" applyBorder="1" applyAlignment="1">
      <alignment vertical="center" wrapText="1"/>
    </xf>
    <xf numFmtId="168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8" fontId="5" fillId="4" borderId="3" xfId="2" applyNumberFormat="1" applyFont="1" applyFill="1" applyBorder="1" applyAlignment="1">
      <alignment vertical="center" wrapText="1"/>
    </xf>
    <xf numFmtId="168" fontId="5" fillId="2" borderId="31" xfId="2" applyNumberFormat="1" applyFont="1" applyFill="1" applyBorder="1" applyAlignment="1">
      <alignment vertical="center" wrapText="1"/>
    </xf>
    <xf numFmtId="168" fontId="5" fillId="4" borderId="3" xfId="2" applyNumberFormat="1" applyFont="1" applyFill="1" applyBorder="1" applyAlignment="1">
      <alignment horizontal="right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8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8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8" fontId="4" fillId="2" borderId="2" xfId="2" applyNumberFormat="1" applyFont="1" applyFill="1" applyBorder="1" applyAlignment="1">
      <alignment vertical="center" wrapText="1"/>
    </xf>
    <xf numFmtId="166" fontId="5" fillId="3" borderId="34" xfId="2" applyNumberFormat="1" applyFont="1" applyFill="1" applyBorder="1" applyAlignment="1">
      <alignment horizontal="center" vertical="center" wrapText="1"/>
    </xf>
    <xf numFmtId="169" fontId="5" fillId="2" borderId="17" xfId="3" applyNumberFormat="1" applyFont="1" applyFill="1" applyBorder="1" applyAlignment="1">
      <alignment horizontal="left" vertical="center" wrapText="1"/>
    </xf>
    <xf numFmtId="169" fontId="5" fillId="2" borderId="20" xfId="3" applyNumberFormat="1" applyFont="1" applyFill="1" applyBorder="1" applyAlignment="1">
      <alignment horizontal="left" vertical="center" wrapText="1"/>
    </xf>
    <xf numFmtId="167" fontId="5" fillId="4" borderId="22" xfId="1" applyNumberFormat="1" applyFont="1" applyFill="1" applyBorder="1" applyAlignment="1">
      <alignment horizontal="left" vertical="center" wrapText="1"/>
    </xf>
    <xf numFmtId="168" fontId="5" fillId="4" borderId="24" xfId="2" applyNumberFormat="1" applyFont="1" applyFill="1" applyBorder="1" applyAlignment="1">
      <alignment vertical="center" wrapText="1"/>
    </xf>
    <xf numFmtId="167" fontId="4" fillId="2" borderId="30" xfId="2" applyNumberFormat="1" applyFont="1" applyFill="1" applyBorder="1" applyAlignment="1">
      <alignment vertical="center" wrapText="1"/>
    </xf>
    <xf numFmtId="168" fontId="5" fillId="4" borderId="30" xfId="2" applyNumberFormat="1" applyFont="1" applyFill="1" applyBorder="1" applyAlignment="1">
      <alignment vertical="center" wrapText="1"/>
    </xf>
    <xf numFmtId="168" fontId="4" fillId="2" borderId="30" xfId="2" applyNumberFormat="1" applyFont="1" applyFill="1" applyBorder="1" applyAlignment="1">
      <alignment vertical="center" wrapText="1"/>
    </xf>
    <xf numFmtId="168" fontId="4" fillId="2" borderId="30" xfId="2" applyNumberFormat="1" applyFont="1" applyFill="1" applyBorder="1" applyAlignment="1">
      <alignment horizontal="center" vertical="center" wrapText="1"/>
    </xf>
    <xf numFmtId="168" fontId="4" fillId="2" borderId="26" xfId="2" applyNumberFormat="1" applyFont="1" applyFill="1" applyBorder="1" applyAlignment="1">
      <alignment vertical="center" wrapText="1"/>
    </xf>
    <xf numFmtId="168" fontId="5" fillId="4" borderId="20" xfId="2" applyNumberFormat="1" applyFont="1" applyFill="1" applyBorder="1" applyAlignment="1">
      <alignment vertical="center" wrapText="1"/>
    </xf>
    <xf numFmtId="168" fontId="5" fillId="4" borderId="21" xfId="2" applyNumberFormat="1" applyFont="1" applyFill="1" applyBorder="1" applyAlignment="1">
      <alignment vertical="center" wrapText="1"/>
    </xf>
    <xf numFmtId="168" fontId="4" fillId="2" borderId="20" xfId="2" applyNumberFormat="1" applyFont="1" applyFill="1" applyBorder="1" applyAlignment="1">
      <alignment vertical="center" wrapText="1"/>
    </xf>
    <xf numFmtId="168" fontId="5" fillId="2" borderId="21" xfId="2" applyNumberFormat="1" applyFont="1" applyFill="1" applyBorder="1" applyAlignment="1">
      <alignment vertical="center" wrapText="1"/>
    </xf>
    <xf numFmtId="168" fontId="4" fillId="2" borderId="34" xfId="2" applyNumberFormat="1" applyFont="1" applyFill="1" applyBorder="1" applyAlignment="1">
      <alignment vertical="center" wrapText="1"/>
    </xf>
    <xf numFmtId="168" fontId="4" fillId="2" borderId="15" xfId="2" applyNumberFormat="1" applyFont="1" applyFill="1" applyBorder="1" applyAlignment="1">
      <alignment vertical="center" wrapText="1"/>
    </xf>
    <xf numFmtId="168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4" fontId="4" fillId="2" borderId="1" xfId="1" applyNumberFormat="1" applyFont="1" applyFill="1" applyBorder="1" applyAlignment="1">
      <alignment horizontal="left" vertical="center" wrapText="1" indent="2"/>
    </xf>
    <xf numFmtId="168" fontId="4" fillId="2" borderId="35" xfId="2" applyNumberFormat="1" applyFont="1" applyFill="1" applyBorder="1" applyAlignment="1">
      <alignment vertical="center" wrapText="1"/>
    </xf>
    <xf numFmtId="168" fontId="4" fillId="2" borderId="1" xfId="2" applyNumberFormat="1" applyFont="1" applyFill="1" applyBorder="1" applyAlignment="1">
      <alignment vertical="center" wrapText="1"/>
    </xf>
    <xf numFmtId="168" fontId="5" fillId="2" borderId="32" xfId="2" applyNumberFormat="1" applyFont="1" applyFill="1" applyBorder="1" applyAlignment="1">
      <alignment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 textRotation="90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5" fontId="5" fillId="3" borderId="10" xfId="2" applyNumberFormat="1" applyFont="1" applyFill="1" applyBorder="1" applyAlignment="1">
      <alignment horizontal="center" vertical="center" wrapText="1"/>
    </xf>
    <xf numFmtId="165" fontId="5" fillId="3" borderId="11" xfId="2" applyNumberFormat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center" textRotation="90" wrapText="1"/>
    </xf>
    <xf numFmtId="0" fontId="4" fillId="2" borderId="34" xfId="1" applyFont="1" applyFill="1" applyBorder="1" applyAlignment="1">
      <alignment horizontal="center" vertical="center" textRotation="90" wrapText="1"/>
    </xf>
    <xf numFmtId="165" fontId="5" fillId="3" borderId="33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3"/>
  <sheetViews>
    <sheetView tabSelected="1" view="pageBreakPreview" zoomScale="70" zoomScaleNormal="70" zoomScaleSheetLayoutView="70" workbookViewId="0">
      <selection activeCell="H63" sqref="H63"/>
    </sheetView>
  </sheetViews>
  <sheetFormatPr defaultRowHeight="15" x14ac:dyDescent="0.25"/>
  <cols>
    <col min="2" max="2" width="66.28515625" customWidth="1"/>
    <col min="4" max="4" width="18" customWidth="1"/>
    <col min="6" max="6" width="20" customWidth="1"/>
    <col min="7" max="7" width="20.140625" customWidth="1"/>
    <col min="8" max="8" width="17.7109375" customWidth="1"/>
  </cols>
  <sheetData>
    <row r="1" spans="1:8" s="1" customFormat="1" ht="27" customHeight="1" x14ac:dyDescent="0.25">
      <c r="A1" s="71" t="s">
        <v>0</v>
      </c>
      <c r="B1" s="71"/>
      <c r="C1" s="71"/>
      <c r="D1" s="71"/>
      <c r="E1" s="71"/>
      <c r="F1" s="71"/>
      <c r="G1" s="71"/>
      <c r="H1" s="71"/>
    </row>
    <row r="2" spans="1:8" s="1" customFormat="1" ht="34.5" customHeight="1" thickBot="1" x14ac:dyDescent="0.3">
      <c r="A2" s="72"/>
      <c r="B2" s="72"/>
      <c r="C2" s="72"/>
      <c r="D2" s="72"/>
      <c r="E2" s="72"/>
      <c r="F2" s="72"/>
      <c r="G2" s="72"/>
      <c r="H2" s="72"/>
    </row>
    <row r="3" spans="1:8" s="1" customFormat="1" ht="24" customHeight="1" x14ac:dyDescent="0.25">
      <c r="A3" s="73" t="s">
        <v>1</v>
      </c>
      <c r="B3" s="75" t="s">
        <v>2</v>
      </c>
      <c r="C3" s="77" t="s">
        <v>3</v>
      </c>
      <c r="D3" s="85">
        <v>41395</v>
      </c>
      <c r="E3" s="79"/>
      <c r="F3" s="79"/>
      <c r="G3" s="79"/>
      <c r="H3" s="80"/>
    </row>
    <row r="4" spans="1:8" s="1" customFormat="1" ht="24" customHeight="1" thickBot="1" x14ac:dyDescent="0.3">
      <c r="A4" s="74"/>
      <c r="B4" s="76"/>
      <c r="C4" s="78"/>
      <c r="D4" s="37" t="s">
        <v>4</v>
      </c>
      <c r="E4" s="2" t="s">
        <v>5</v>
      </c>
      <c r="F4" s="2" t="s">
        <v>6</v>
      </c>
      <c r="G4" s="2" t="s">
        <v>7</v>
      </c>
      <c r="H4" s="3" t="s">
        <v>8</v>
      </c>
    </row>
    <row r="5" spans="1:8" ht="22.5" customHeight="1" x14ac:dyDescent="0.25">
      <c r="A5" s="69" t="s">
        <v>19</v>
      </c>
      <c r="B5" s="70"/>
      <c r="C5" s="4"/>
      <c r="D5" s="38">
        <f>D8+D14+D20+D26+D32+D38</f>
        <v>570172788</v>
      </c>
      <c r="E5" s="5">
        <f t="shared" ref="E5" si="0">E8+E14+E20</f>
        <v>0</v>
      </c>
      <c r="F5" s="5">
        <f>F8+F14+F20+F26+F32+F38</f>
        <v>6016634</v>
      </c>
      <c r="G5" s="5">
        <f>G8+G14+G20+G26+G32+G38</f>
        <v>645434</v>
      </c>
      <c r="H5" s="6">
        <f>D5+E5+F5+G5</f>
        <v>576834856</v>
      </c>
    </row>
    <row r="6" spans="1:8" ht="22.5" customHeight="1" x14ac:dyDescent="0.25">
      <c r="A6" s="64" t="s">
        <v>20</v>
      </c>
      <c r="B6" s="65"/>
      <c r="C6" s="7"/>
      <c r="D6" s="39">
        <f>D13+D19+D25+D31+D37+D43</f>
        <v>0</v>
      </c>
      <c r="E6" s="8">
        <f t="shared" ref="E6" si="1">E13+E19+E25</f>
        <v>0</v>
      </c>
      <c r="F6" s="8">
        <f>F13+F19+F25+F31+F37+F43</f>
        <v>208973</v>
      </c>
      <c r="G6" s="8">
        <f>G13+G19+G25+G31+G37+G43</f>
        <v>271599</v>
      </c>
      <c r="H6" s="9">
        <f>D6+E6+F6+G6</f>
        <v>480572</v>
      </c>
    </row>
    <row r="7" spans="1:8" s="13" customFormat="1" ht="16.5" x14ac:dyDescent="0.25">
      <c r="A7" s="66"/>
      <c r="B7" s="67"/>
      <c r="C7" s="10"/>
      <c r="D7" s="40"/>
      <c r="E7" s="11"/>
      <c r="F7" s="11"/>
      <c r="G7" s="11"/>
      <c r="H7" s="12"/>
    </row>
    <row r="8" spans="1:8" s="13" customFormat="1" ht="16.5" x14ac:dyDescent="0.25">
      <c r="A8" s="14">
        <v>1</v>
      </c>
      <c r="B8" s="15" t="s">
        <v>9</v>
      </c>
      <c r="C8" s="60" t="s">
        <v>10</v>
      </c>
      <c r="D8" s="41">
        <f>SUM(D9:D13)</f>
        <v>0</v>
      </c>
      <c r="E8" s="16">
        <f t="shared" ref="E8:G8" si="2">SUM(E9:E13)</f>
        <v>0</v>
      </c>
      <c r="F8" s="16">
        <f t="shared" si="2"/>
        <v>41724</v>
      </c>
      <c r="G8" s="17">
        <f t="shared" si="2"/>
        <v>0</v>
      </c>
      <c r="H8" s="18">
        <f t="shared" ref="H8:H25" si="3">SUM(D8:G8)</f>
        <v>41724</v>
      </c>
    </row>
    <row r="9" spans="1:8" s="1" customFormat="1" ht="16.5" x14ac:dyDescent="0.25">
      <c r="A9" s="62" t="s">
        <v>11</v>
      </c>
      <c r="B9" s="19" t="s">
        <v>12</v>
      </c>
      <c r="C9" s="60"/>
      <c r="D9" s="42">
        <v>0</v>
      </c>
      <c r="E9" s="20">
        <v>0</v>
      </c>
      <c r="F9" s="21">
        <v>41724</v>
      </c>
      <c r="G9" s="22">
        <v>0</v>
      </c>
      <c r="H9" s="23">
        <f t="shared" si="3"/>
        <v>41724</v>
      </c>
    </row>
    <row r="10" spans="1:8" s="1" customFormat="1" ht="16.5" x14ac:dyDescent="0.25">
      <c r="A10" s="63"/>
      <c r="B10" s="19" t="s">
        <v>13</v>
      </c>
      <c r="C10" s="60"/>
      <c r="D10" s="42">
        <v>0</v>
      </c>
      <c r="E10" s="20">
        <v>0</v>
      </c>
      <c r="F10" s="20">
        <v>0</v>
      </c>
      <c r="G10" s="22">
        <v>0</v>
      </c>
      <c r="H10" s="23">
        <f t="shared" si="3"/>
        <v>0</v>
      </c>
    </row>
    <row r="11" spans="1:8" s="1" customFormat="1" ht="16.5" x14ac:dyDescent="0.25">
      <c r="A11" s="63"/>
      <c r="B11" s="19" t="s">
        <v>14</v>
      </c>
      <c r="C11" s="60"/>
      <c r="D11" s="42">
        <v>0</v>
      </c>
      <c r="E11" s="20">
        <v>0</v>
      </c>
      <c r="F11" s="20">
        <v>0</v>
      </c>
      <c r="G11" s="22">
        <v>0</v>
      </c>
      <c r="H11" s="23">
        <f t="shared" si="3"/>
        <v>0</v>
      </c>
    </row>
    <row r="12" spans="1:8" s="1" customFormat="1" ht="33" x14ac:dyDescent="0.25">
      <c r="A12" s="63"/>
      <c r="B12" s="19" t="s">
        <v>15</v>
      </c>
      <c r="C12" s="60"/>
      <c r="D12" s="42">
        <v>0</v>
      </c>
      <c r="E12" s="20">
        <v>0</v>
      </c>
      <c r="F12" s="20">
        <v>0</v>
      </c>
      <c r="G12" s="22">
        <v>0</v>
      </c>
      <c r="H12" s="23">
        <f t="shared" si="3"/>
        <v>0</v>
      </c>
    </row>
    <row r="13" spans="1:8" s="1" customFormat="1" ht="16.5" x14ac:dyDescent="0.25">
      <c r="A13" s="68"/>
      <c r="B13" s="19" t="s">
        <v>16</v>
      </c>
      <c r="C13" s="60"/>
      <c r="D13" s="42">
        <v>0</v>
      </c>
      <c r="E13" s="20">
        <v>0</v>
      </c>
      <c r="F13" s="20"/>
      <c r="G13" s="22">
        <v>0</v>
      </c>
      <c r="H13" s="24">
        <f t="shared" si="3"/>
        <v>0</v>
      </c>
    </row>
    <row r="14" spans="1:8" s="13" customFormat="1" ht="16.5" x14ac:dyDescent="0.25">
      <c r="A14" s="25">
        <v>2</v>
      </c>
      <c r="B14" s="26" t="s">
        <v>17</v>
      </c>
      <c r="C14" s="60" t="s">
        <v>10</v>
      </c>
      <c r="D14" s="43">
        <f>SUM(D15:D19)</f>
        <v>175967</v>
      </c>
      <c r="E14" s="27">
        <f t="shared" ref="E14:G14" si="4">SUM(E15:E19)</f>
        <v>0</v>
      </c>
      <c r="F14" s="27">
        <f t="shared" si="4"/>
        <v>5411591</v>
      </c>
      <c r="G14" s="27">
        <f t="shared" si="4"/>
        <v>597694</v>
      </c>
      <c r="H14" s="18">
        <f t="shared" si="3"/>
        <v>6185252</v>
      </c>
    </row>
    <row r="15" spans="1:8" s="1" customFormat="1" ht="16.5" x14ac:dyDescent="0.25">
      <c r="A15" s="62" t="s">
        <v>11</v>
      </c>
      <c r="B15" s="19" t="s">
        <v>12</v>
      </c>
      <c r="C15" s="60"/>
      <c r="D15" s="44">
        <v>175967</v>
      </c>
      <c r="E15" s="21">
        <v>0</v>
      </c>
      <c r="F15" s="21">
        <f>5133507+39040+12658+60+6071+11282</f>
        <v>5202618</v>
      </c>
      <c r="G15" s="21">
        <f>313554+12541</f>
        <v>326095</v>
      </c>
      <c r="H15" s="28">
        <f t="shared" si="3"/>
        <v>5704680</v>
      </c>
    </row>
    <row r="16" spans="1:8" s="1" customFormat="1" ht="16.5" x14ac:dyDescent="0.25">
      <c r="A16" s="63"/>
      <c r="B16" s="19" t="s">
        <v>13</v>
      </c>
      <c r="C16" s="60"/>
      <c r="D16" s="44">
        <v>0</v>
      </c>
      <c r="E16" s="21">
        <v>0</v>
      </c>
      <c r="F16" s="21">
        <v>0</v>
      </c>
      <c r="G16" s="21">
        <v>0</v>
      </c>
      <c r="H16" s="28">
        <f t="shared" si="3"/>
        <v>0</v>
      </c>
    </row>
    <row r="17" spans="1:8" s="1" customFormat="1" ht="16.5" x14ac:dyDescent="0.25">
      <c r="A17" s="63"/>
      <c r="B17" s="19" t="s">
        <v>14</v>
      </c>
      <c r="C17" s="60"/>
      <c r="D17" s="44">
        <v>0</v>
      </c>
      <c r="E17" s="21">
        <v>0</v>
      </c>
      <c r="F17" s="21">
        <v>0</v>
      </c>
      <c r="G17" s="21">
        <v>0</v>
      </c>
      <c r="H17" s="28">
        <f t="shared" si="3"/>
        <v>0</v>
      </c>
    </row>
    <row r="18" spans="1:8" s="1" customFormat="1" ht="33" x14ac:dyDescent="0.25">
      <c r="A18" s="63"/>
      <c r="B18" s="19" t="s">
        <v>15</v>
      </c>
      <c r="C18" s="60"/>
      <c r="D18" s="44">
        <v>0</v>
      </c>
      <c r="E18" s="21">
        <v>0</v>
      </c>
      <c r="F18" s="21">
        <v>0</v>
      </c>
      <c r="G18" s="21">
        <v>0</v>
      </c>
      <c r="H18" s="28">
        <f t="shared" si="3"/>
        <v>0</v>
      </c>
    </row>
    <row r="19" spans="1:8" s="1" customFormat="1" ht="16.5" x14ac:dyDescent="0.25">
      <c r="A19" s="68"/>
      <c r="B19" s="19" t="s">
        <v>16</v>
      </c>
      <c r="C19" s="60"/>
      <c r="D19" s="44">
        <v>0</v>
      </c>
      <c r="E19" s="21">
        <v>0</v>
      </c>
      <c r="F19" s="21">
        <f>119309+42637+35467+11560</f>
        <v>208973</v>
      </c>
      <c r="G19" s="21">
        <f>71526+26858+122283+50932</f>
        <v>271599</v>
      </c>
      <c r="H19" s="28">
        <f t="shared" si="3"/>
        <v>480572</v>
      </c>
    </row>
    <row r="20" spans="1:8" s="13" customFormat="1" ht="16.5" x14ac:dyDescent="0.25">
      <c r="A20" s="25">
        <v>3</v>
      </c>
      <c r="B20" s="26" t="s">
        <v>18</v>
      </c>
      <c r="C20" s="60" t="s">
        <v>10</v>
      </c>
      <c r="D20" s="43">
        <f>SUM(D21:D25)</f>
        <v>569315619</v>
      </c>
      <c r="E20" s="27">
        <f t="shared" ref="E20:G20" si="5">SUM(E21:E25)</f>
        <v>0</v>
      </c>
      <c r="F20" s="29">
        <f t="shared" si="5"/>
        <v>19927</v>
      </c>
      <c r="G20" s="27">
        <f t="shared" si="5"/>
        <v>0</v>
      </c>
      <c r="H20" s="18">
        <f t="shared" si="3"/>
        <v>569335546</v>
      </c>
    </row>
    <row r="21" spans="1:8" s="1" customFormat="1" ht="16.5" x14ac:dyDescent="0.25">
      <c r="A21" s="62" t="s">
        <v>11</v>
      </c>
      <c r="B21" s="19" t="s">
        <v>12</v>
      </c>
      <c r="C21" s="60"/>
      <c r="D21" s="44">
        <f>482264037+85336372+1714621+589</f>
        <v>569315619</v>
      </c>
      <c r="E21" s="30">
        <v>0</v>
      </c>
      <c r="F21" s="30">
        <v>19927</v>
      </c>
      <c r="G21" s="30">
        <v>0</v>
      </c>
      <c r="H21" s="23">
        <f t="shared" si="3"/>
        <v>569335546</v>
      </c>
    </row>
    <row r="22" spans="1:8" s="1" customFormat="1" ht="16.5" x14ac:dyDescent="0.25">
      <c r="A22" s="63"/>
      <c r="B22" s="19" t="s">
        <v>13</v>
      </c>
      <c r="C22" s="60"/>
      <c r="D22" s="45">
        <v>0</v>
      </c>
      <c r="E22" s="30">
        <v>0</v>
      </c>
      <c r="F22" s="30">
        <v>0</v>
      </c>
      <c r="G22" s="30">
        <v>0</v>
      </c>
      <c r="H22" s="23">
        <f t="shared" si="3"/>
        <v>0</v>
      </c>
    </row>
    <row r="23" spans="1:8" s="1" customFormat="1" ht="16.5" x14ac:dyDescent="0.25">
      <c r="A23" s="63"/>
      <c r="B23" s="19" t="s">
        <v>14</v>
      </c>
      <c r="C23" s="60"/>
      <c r="D23" s="45">
        <v>0</v>
      </c>
      <c r="E23" s="30">
        <v>0</v>
      </c>
      <c r="F23" s="30">
        <v>0</v>
      </c>
      <c r="G23" s="30">
        <v>0</v>
      </c>
      <c r="H23" s="23">
        <f t="shared" si="3"/>
        <v>0</v>
      </c>
    </row>
    <row r="24" spans="1:8" s="1" customFormat="1" ht="33" x14ac:dyDescent="0.25">
      <c r="A24" s="63"/>
      <c r="B24" s="19" t="s">
        <v>15</v>
      </c>
      <c r="C24" s="60"/>
      <c r="D24" s="45">
        <v>0</v>
      </c>
      <c r="E24" s="30">
        <v>0</v>
      </c>
      <c r="F24" s="30">
        <v>0</v>
      </c>
      <c r="G24" s="30">
        <v>0</v>
      </c>
      <c r="H24" s="23">
        <f t="shared" si="3"/>
        <v>0</v>
      </c>
    </row>
    <row r="25" spans="1:8" s="1" customFormat="1" ht="16.5" x14ac:dyDescent="0.25">
      <c r="A25" s="63"/>
      <c r="B25" s="31" t="s">
        <v>16</v>
      </c>
      <c r="C25" s="82"/>
      <c r="D25" s="46">
        <v>0</v>
      </c>
      <c r="E25" s="32">
        <v>0</v>
      </c>
      <c r="F25" s="32">
        <v>0</v>
      </c>
      <c r="G25" s="32">
        <v>0</v>
      </c>
      <c r="H25" s="24">
        <f t="shared" si="3"/>
        <v>0</v>
      </c>
    </row>
    <row r="26" spans="1:8" ht="16.5" x14ac:dyDescent="0.25">
      <c r="A26" s="54">
        <v>4</v>
      </c>
      <c r="B26" s="33" t="s">
        <v>21</v>
      </c>
      <c r="C26" s="60" t="s">
        <v>10</v>
      </c>
      <c r="D26" s="47">
        <f>SUM(D27:D31)</f>
        <v>681202</v>
      </c>
      <c r="E26" s="34">
        <f t="shared" ref="E26:G26" si="6">SUM(E27:E31)</f>
        <v>0</v>
      </c>
      <c r="F26" s="34">
        <f t="shared" si="6"/>
        <v>0</v>
      </c>
      <c r="G26" s="34">
        <f t="shared" si="6"/>
        <v>0</v>
      </c>
      <c r="H26" s="48">
        <f t="shared" ref="H26:H37" si="7">SUM(D26:G26)</f>
        <v>681202</v>
      </c>
    </row>
    <row r="27" spans="1:8" ht="16.5" x14ac:dyDescent="0.25">
      <c r="A27" s="81" t="s">
        <v>11</v>
      </c>
      <c r="B27" s="35" t="s">
        <v>12</v>
      </c>
      <c r="C27" s="60"/>
      <c r="D27" s="49">
        <v>681202</v>
      </c>
      <c r="E27" s="36">
        <v>0</v>
      </c>
      <c r="F27" s="36">
        <v>0</v>
      </c>
      <c r="G27" s="36">
        <v>0</v>
      </c>
      <c r="H27" s="50">
        <f t="shared" si="7"/>
        <v>681202</v>
      </c>
    </row>
    <row r="28" spans="1:8" ht="16.5" x14ac:dyDescent="0.25">
      <c r="A28" s="81"/>
      <c r="B28" s="35" t="s">
        <v>13</v>
      </c>
      <c r="C28" s="60"/>
      <c r="D28" s="49">
        <v>0</v>
      </c>
      <c r="E28" s="36">
        <v>0</v>
      </c>
      <c r="F28" s="36">
        <v>0</v>
      </c>
      <c r="G28" s="36">
        <v>0</v>
      </c>
      <c r="H28" s="50">
        <f t="shared" si="7"/>
        <v>0</v>
      </c>
    </row>
    <row r="29" spans="1:8" ht="16.5" x14ac:dyDescent="0.25">
      <c r="A29" s="81"/>
      <c r="B29" s="35" t="s">
        <v>14</v>
      </c>
      <c r="C29" s="60"/>
      <c r="D29" s="49">
        <v>0</v>
      </c>
      <c r="E29" s="36">
        <v>0</v>
      </c>
      <c r="F29" s="36">
        <v>0</v>
      </c>
      <c r="G29" s="36">
        <v>0</v>
      </c>
      <c r="H29" s="50">
        <f t="shared" si="7"/>
        <v>0</v>
      </c>
    </row>
    <row r="30" spans="1:8" ht="33" x14ac:dyDescent="0.25">
      <c r="A30" s="81"/>
      <c r="B30" s="35" t="s">
        <v>15</v>
      </c>
      <c r="C30" s="60"/>
      <c r="D30" s="49">
        <v>0</v>
      </c>
      <c r="E30" s="36">
        <v>0</v>
      </c>
      <c r="F30" s="36">
        <v>0</v>
      </c>
      <c r="G30" s="36">
        <v>0</v>
      </c>
      <c r="H30" s="50">
        <f t="shared" si="7"/>
        <v>0</v>
      </c>
    </row>
    <row r="31" spans="1:8" ht="16.5" x14ac:dyDescent="0.25">
      <c r="A31" s="81"/>
      <c r="B31" s="35" t="s">
        <v>16</v>
      </c>
      <c r="C31" s="60"/>
      <c r="D31" s="49">
        <v>0</v>
      </c>
      <c r="E31" s="36">
        <v>0</v>
      </c>
      <c r="F31" s="36">
        <v>0</v>
      </c>
      <c r="G31" s="36">
        <v>0</v>
      </c>
      <c r="H31" s="50">
        <f t="shared" si="7"/>
        <v>0</v>
      </c>
    </row>
    <row r="32" spans="1:8" ht="16.5" x14ac:dyDescent="0.25">
      <c r="A32" s="54">
        <v>5</v>
      </c>
      <c r="B32" s="33" t="s">
        <v>22</v>
      </c>
      <c r="C32" s="60" t="s">
        <v>10</v>
      </c>
      <c r="D32" s="47">
        <f>SUM(D33:D37)</f>
        <v>0</v>
      </c>
      <c r="E32" s="34">
        <f t="shared" ref="E32:G32" si="8">SUM(E33:E37)</f>
        <v>0</v>
      </c>
      <c r="F32" s="34">
        <f t="shared" si="8"/>
        <v>348942</v>
      </c>
      <c r="G32" s="34">
        <f t="shared" si="8"/>
        <v>30528</v>
      </c>
      <c r="H32" s="48">
        <f t="shared" si="7"/>
        <v>379470</v>
      </c>
    </row>
    <row r="33" spans="1:8" ht="16.5" x14ac:dyDescent="0.25">
      <c r="A33" s="81" t="s">
        <v>11</v>
      </c>
      <c r="B33" s="35" t="s">
        <v>12</v>
      </c>
      <c r="C33" s="60"/>
      <c r="D33" s="49">
        <v>0</v>
      </c>
      <c r="E33" s="36">
        <v>0</v>
      </c>
      <c r="F33" s="36">
        <v>348942</v>
      </c>
      <c r="G33" s="36">
        <v>30528</v>
      </c>
      <c r="H33" s="50">
        <f t="shared" si="7"/>
        <v>379470</v>
      </c>
    </row>
    <row r="34" spans="1:8" ht="16.5" x14ac:dyDescent="0.25">
      <c r="A34" s="81"/>
      <c r="B34" s="35" t="s">
        <v>13</v>
      </c>
      <c r="C34" s="60"/>
      <c r="D34" s="49">
        <v>0</v>
      </c>
      <c r="E34" s="36">
        <v>0</v>
      </c>
      <c r="F34" s="36">
        <v>0</v>
      </c>
      <c r="G34" s="36">
        <v>0</v>
      </c>
      <c r="H34" s="50">
        <f t="shared" si="7"/>
        <v>0</v>
      </c>
    </row>
    <row r="35" spans="1:8" ht="16.5" x14ac:dyDescent="0.25">
      <c r="A35" s="81"/>
      <c r="B35" s="35" t="s">
        <v>14</v>
      </c>
      <c r="C35" s="60"/>
      <c r="D35" s="49">
        <v>0</v>
      </c>
      <c r="E35" s="36">
        <v>0</v>
      </c>
      <c r="F35" s="36">
        <v>0</v>
      </c>
      <c r="G35" s="36">
        <v>0</v>
      </c>
      <c r="H35" s="50">
        <f t="shared" si="7"/>
        <v>0</v>
      </c>
    </row>
    <row r="36" spans="1:8" ht="33" x14ac:dyDescent="0.25">
      <c r="A36" s="81"/>
      <c r="B36" s="35" t="s">
        <v>15</v>
      </c>
      <c r="C36" s="60"/>
      <c r="D36" s="49">
        <v>0</v>
      </c>
      <c r="E36" s="36">
        <v>0</v>
      </c>
      <c r="F36" s="36">
        <v>0</v>
      </c>
      <c r="G36" s="36">
        <v>0</v>
      </c>
      <c r="H36" s="50">
        <f t="shared" si="7"/>
        <v>0</v>
      </c>
    </row>
    <row r="37" spans="1:8" ht="16.5" x14ac:dyDescent="0.25">
      <c r="A37" s="83"/>
      <c r="B37" s="56" t="s">
        <v>16</v>
      </c>
      <c r="C37" s="82"/>
      <c r="D37" s="57">
        <v>0</v>
      </c>
      <c r="E37" s="58">
        <v>0</v>
      </c>
      <c r="F37" s="58">
        <v>0</v>
      </c>
      <c r="G37" s="58">
        <v>0</v>
      </c>
      <c r="H37" s="59">
        <f t="shared" si="7"/>
        <v>0</v>
      </c>
    </row>
    <row r="38" spans="1:8" ht="33" x14ac:dyDescent="0.25">
      <c r="A38" s="54">
        <v>6</v>
      </c>
      <c r="B38" s="33" t="s">
        <v>23</v>
      </c>
      <c r="C38" s="60" t="s">
        <v>10</v>
      </c>
      <c r="D38" s="47">
        <f>SUM(D39:D43)</f>
        <v>0</v>
      </c>
      <c r="E38" s="34">
        <f t="shared" ref="E38:G38" si="9">SUM(E39:E43)</f>
        <v>0</v>
      </c>
      <c r="F38" s="34">
        <f t="shared" si="9"/>
        <v>194450</v>
      </c>
      <c r="G38" s="34">
        <f t="shared" si="9"/>
        <v>17212</v>
      </c>
      <c r="H38" s="48">
        <f t="shared" ref="H38:H43" si="10">SUM(D38:G38)</f>
        <v>211662</v>
      </c>
    </row>
    <row r="39" spans="1:8" ht="16.5" x14ac:dyDescent="0.25">
      <c r="A39" s="81" t="s">
        <v>11</v>
      </c>
      <c r="B39" s="35" t="s">
        <v>12</v>
      </c>
      <c r="C39" s="60"/>
      <c r="D39" s="49">
        <v>0</v>
      </c>
      <c r="E39" s="36">
        <v>0</v>
      </c>
      <c r="F39" s="36">
        <v>194450</v>
      </c>
      <c r="G39" s="36">
        <v>17212</v>
      </c>
      <c r="H39" s="50">
        <f t="shared" si="10"/>
        <v>211662</v>
      </c>
    </row>
    <row r="40" spans="1:8" ht="16.5" x14ac:dyDescent="0.25">
      <c r="A40" s="81"/>
      <c r="B40" s="35" t="s">
        <v>13</v>
      </c>
      <c r="C40" s="60"/>
      <c r="D40" s="49">
        <v>0</v>
      </c>
      <c r="E40" s="36">
        <v>0</v>
      </c>
      <c r="F40" s="36">
        <v>0</v>
      </c>
      <c r="G40" s="36">
        <v>0</v>
      </c>
      <c r="H40" s="50">
        <f t="shared" si="10"/>
        <v>0</v>
      </c>
    </row>
    <row r="41" spans="1:8" ht="16.5" x14ac:dyDescent="0.25">
      <c r="A41" s="81"/>
      <c r="B41" s="35" t="s">
        <v>14</v>
      </c>
      <c r="C41" s="60"/>
      <c r="D41" s="49">
        <v>0</v>
      </c>
      <c r="E41" s="36">
        <v>0</v>
      </c>
      <c r="F41" s="36">
        <v>0</v>
      </c>
      <c r="G41" s="36">
        <v>0</v>
      </c>
      <c r="H41" s="50">
        <f t="shared" si="10"/>
        <v>0</v>
      </c>
    </row>
    <row r="42" spans="1:8" ht="33" x14ac:dyDescent="0.25">
      <c r="A42" s="81"/>
      <c r="B42" s="35" t="s">
        <v>15</v>
      </c>
      <c r="C42" s="60"/>
      <c r="D42" s="49">
        <v>0</v>
      </c>
      <c r="E42" s="36">
        <v>0</v>
      </c>
      <c r="F42" s="36">
        <v>0</v>
      </c>
      <c r="G42" s="36">
        <v>0</v>
      </c>
      <c r="H42" s="50">
        <f t="shared" si="10"/>
        <v>0</v>
      </c>
    </row>
    <row r="43" spans="1:8" ht="17.25" thickBot="1" x14ac:dyDescent="0.3">
      <c r="A43" s="84"/>
      <c r="B43" s="55" t="s">
        <v>16</v>
      </c>
      <c r="C43" s="61"/>
      <c r="D43" s="51">
        <v>0</v>
      </c>
      <c r="E43" s="52">
        <v>0</v>
      </c>
      <c r="F43" s="52">
        <v>0</v>
      </c>
      <c r="G43" s="52">
        <v>0</v>
      </c>
      <c r="H43" s="53">
        <f t="shared" si="10"/>
        <v>0</v>
      </c>
    </row>
  </sheetData>
  <mergeCells count="20">
    <mergeCell ref="C20:C25"/>
    <mergeCell ref="A21:A25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  <mergeCell ref="C26:C31"/>
    <mergeCell ref="A27:A31"/>
    <mergeCell ref="C32:C37"/>
    <mergeCell ref="A33:A37"/>
    <mergeCell ref="C38:C43"/>
    <mergeCell ref="A39:A43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 (20г)</vt:lpstr>
      <vt:lpstr>'май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2013-06-07T10:11:59Z</dcterms:modified>
</cp:coreProperties>
</file>